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Instruções" sheetId="1" state="visible" r:id="rId3"/>
    <sheet name="Identificação" sheetId="2" state="visible" r:id="rId4"/>
    <sheet name="Cotações diretas" sheetId="3" state="visible" r:id="rId5"/>
    <sheet name="Fontes públicas" sheetId="4" state="visible" r:id="rId6"/>
    <sheet name="Mapa comparativo" sheetId="5" state="visible" r:id="rId7"/>
    <sheet name="Memorando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<sst xmlns="http://schemas.openxmlformats.org/spreadsheetml/2006/main" count="145" uniqueCount="133">
  <si>
    <t xml:space="preserve">Planilha de pesquisa de preços — Lei 14.133/2021 · IN SEGES nº 65/2021</t>
  </si>
  <si>
    <t xml:space="preserve">Esta planilha tem 6 abas e implementa o cálculo padronizado de pesquisa de preços para fundamentar a estimativa de valor da contratação no ETP/TR.</t>
  </si>
  <si>
    <t xml:space="preserve">Legenda de cores das células:</t>
  </si>
  <si>
    <t xml:space="preserve">Azul (texto)</t>
  </si>
  <si>
    <t xml:space="preserve">Input — preencha você (valores, datas, fornecedores)</t>
  </si>
  <si>
    <t xml:space="preserve">Preto (texto)</t>
  </si>
  <si>
    <t xml:space="preserve">Fórmula — não altere</t>
  </si>
  <si>
    <t xml:space="preserve">Amarelo (fundo)</t>
  </si>
  <si>
    <t xml:space="preserve">Campo crítico — atenção especial</t>
  </si>
  <si>
    <t xml:space="preserve">Verde (fundo)</t>
  </si>
  <si>
    <t xml:space="preserve">Resultado calculado</t>
  </si>
  <si>
    <t xml:space="preserve">Fluxo de uso (passo a passo):</t>
  </si>
  <si>
    <t xml:space="preserve">1.</t>
  </si>
  <si>
    <t xml:space="preserve">Preencha a aba 'Identificação' com dados do processo administrativo.</t>
  </si>
  <si>
    <t xml:space="preserve">2.</t>
  </si>
  <si>
    <t xml:space="preserve">Na aba 'Cotações diretas', insira pelo menos 3 cotações formais de fornecedores (CNPJ + valor).</t>
  </si>
  <si>
    <t xml:space="preserve">3.</t>
  </si>
  <si>
    <t xml:space="preserve">Na aba 'Fontes públicas', registre consultas ao PNCP, Painel de Preços e BPS.</t>
  </si>
  <si>
    <t xml:space="preserve">4.</t>
  </si>
  <si>
    <t xml:space="preserve">A aba 'Mapa comparativo' consolida tudo e calcula mediana, média saneada, desvio padrão.</t>
  </si>
  <si>
    <t xml:space="preserve">5.</t>
  </si>
  <si>
    <t xml:space="preserve">A aba 'Memorando' gera o texto pronto para anexar ao processo administrativo.</t>
  </si>
  <si>
    <t xml:space="preserve">6.</t>
  </si>
  <si>
    <t xml:space="preserve">Imprima/exporte o mapa para o PDF do processo, ou exporte a planilha em PDF.</t>
  </si>
  <si>
    <t xml:space="preserve">Base normativa:</t>
  </si>
  <si>
    <t xml:space="preserve">• Art. 23 da Lei nº 14.133/2021 — pesquisa de preços com mínimo de 3 fontes.</t>
  </si>
  <si>
    <t xml:space="preserve">• IN SEGES/ME nº 65/2021 — métodos aceitos: mediana, média saneada, menor preço.</t>
  </si>
  <si>
    <t xml:space="preserve">• Para órgãos federais: obrigatório registro no PNCP do mapa de preços junto ao edital.</t>
  </si>
  <si>
    <t xml:space="preserve">Identificação do processo de contratação</t>
  </si>
  <si>
    <t xml:space="preserve">Órgão / Unidade requisitante</t>
  </si>
  <si>
    <t xml:space="preserve">[INSERIR NOME DA INSTITUIÇÃO]</t>
  </si>
  <si>
    <t xml:space="preserve">UASG (se federal)</t>
  </si>
  <si>
    <t xml:space="preserve">[INSERIR]</t>
  </si>
  <si>
    <t xml:space="preserve">Nº do processo administrativo</t>
  </si>
  <si>
    <t xml:space="preserve">Objeto da contratação</t>
  </si>
  <si>
    <t xml:space="preserve">[Ex.: Aquisição de instrumental para treinamento videolaparoscópico 5mm]</t>
  </si>
  <si>
    <t xml:space="preserve">Modalidade pretendida</t>
  </si>
  <si>
    <t xml:space="preserve">Pregão eletrônico (modo aberto)</t>
  </si>
  <si>
    <t xml:space="preserve">Item / Lote</t>
  </si>
  <si>
    <t xml:space="preserve">[Lote único — 4 itens]</t>
  </si>
  <si>
    <t xml:space="preserve">Quantidade total</t>
  </si>
  <si>
    <t xml:space="preserve">Responsável pela pesquisa</t>
  </si>
  <si>
    <t xml:space="preserve">[Nome, matrícula]</t>
  </si>
  <si>
    <t xml:space="preserve">Data de início da pesquisa</t>
  </si>
  <si>
    <t xml:space="preserve">[__/__/____]</t>
  </si>
  <si>
    <t xml:space="preserve">Data de encerramento</t>
  </si>
  <si>
    <t xml:space="preserve">Cotações diretas obtidas com fornecedores</t>
  </si>
  <si>
    <t xml:space="preserve">Conforme IN SEGES nº 65/2021, mínimo 3 cotações. Diversifique fornecedores (regiões diferentes, portes diferentes).</t>
  </si>
  <si>
    <t xml:space="preserve">#</t>
  </si>
  <si>
    <t xml:space="preserve">Razão social do fornecedor</t>
  </si>
  <si>
    <t xml:space="preserve">CNPJ</t>
  </si>
  <si>
    <t xml:space="preserve">Data da cotação</t>
  </si>
  <si>
    <t xml:space="preserve">Validade (dias)</t>
  </si>
  <si>
    <t xml:space="preserve">Valor unitário (R$)</t>
  </si>
  <si>
    <t xml:space="preserve">Quantidade</t>
  </si>
  <si>
    <t xml:space="preserve">Valor total (R$)</t>
  </si>
  <si>
    <t xml:space="preserve">Estatísticas das cotações diretas (valor unitário)</t>
  </si>
  <si>
    <t xml:space="preserve">Nº de cotações válidas</t>
  </si>
  <si>
    <t xml:space="preserve">Alvo: ≥3</t>
  </si>
  <si>
    <t xml:space="preserve">Valor mínimo</t>
  </si>
  <si>
    <t xml:space="preserve">Valor máximo</t>
  </si>
  <si>
    <t xml:space="preserve">Média simples</t>
  </si>
  <si>
    <t xml:space="preserve">Mediana</t>
  </si>
  <si>
    <t xml:space="preserve">Desvio padrão</t>
  </si>
  <si>
    <t xml:space="preserve">Coeficiente de variação (CV %)</t>
  </si>
  <si>
    <t xml:space="preserve">Atenção: CV &gt; 25% indica grande dispersão — revisar outliers.</t>
  </si>
  <si>
    <t xml:space="preserve">Fontes públicas de pesquisa de preços</t>
  </si>
  <si>
    <t xml:space="preserve">Registre aqui consultas ao PNCP, Painel de Preços (gov.br), BPS (Banco de Preços em Saúde), mercado privado.</t>
  </si>
  <si>
    <t xml:space="preserve">Fonte</t>
  </si>
  <si>
    <t xml:space="preserve">Identificador (nº PNCP / item Painel)</t>
  </si>
  <si>
    <t xml:space="preserve">Data da consulta</t>
  </si>
  <si>
    <t xml:space="preserve">Órgão comprador (se aplicável)</t>
  </si>
  <si>
    <t xml:space="preserve">Data do preço original</t>
  </si>
  <si>
    <t xml:space="preserve">Estatísticas das fontes públicas (valor unitário)</t>
  </si>
  <si>
    <t xml:space="preserve">Mapa comparativo consolidado — fundamenta a estimativa de valor</t>
  </si>
  <si>
    <t xml:space="preserve">Consolidação de todas as fontes (cotações + públicas) com cálculo conforme IN SEGES nº 65/2021.</t>
  </si>
  <si>
    <t xml:space="preserve">Indicador</t>
  </si>
  <si>
    <t xml:space="preserve">Valor (R$)</t>
  </si>
  <si>
    <t xml:space="preserve">Fórmula utilizada</t>
  </si>
  <si>
    <t xml:space="preserve">Observação</t>
  </si>
  <si>
    <t xml:space="preserve">Total de fontes utilizadas</t>
  </si>
  <si>
    <t xml:space="preserve">COUNT cotações + fontes públicas</t>
  </si>
  <si>
    <t xml:space="preserve">Alvo: mínimo 3</t>
  </si>
  <si>
    <t xml:space="preserve">Valor mínimo geral</t>
  </si>
  <si>
    <t xml:space="preserve">MIN de todas as fontes</t>
  </si>
  <si>
    <t xml:space="preserve">Referência inferior</t>
  </si>
  <si>
    <t xml:space="preserve">Valor máximo geral</t>
  </si>
  <si>
    <t xml:space="preserve">MAX de todas as fontes</t>
  </si>
  <si>
    <t xml:space="preserve">Referência superior</t>
  </si>
  <si>
    <t xml:space="preserve">Média simples (todas)</t>
  </si>
  <si>
    <t xml:space="preserve">Soma / n total</t>
  </si>
  <si>
    <t xml:space="preserve">Sensível a outliers</t>
  </si>
  <si>
    <t xml:space="preserve">Mediana consolidada</t>
  </si>
  <si>
    <t xml:space="preserve">MEDIAN com 2 ranges</t>
  </si>
  <si>
    <t xml:space="preserve">Recomendada pela IN SEGES 65/2021</t>
  </si>
  <si>
    <t xml:space="preserve">Média saneada (sem MIN e MAX)</t>
  </si>
  <si>
    <t xml:space="preserve">Média excluindo MIN e MAX</t>
  </si>
  <si>
    <t xml:space="preserve">Critério de saneamento simples</t>
  </si>
  <si>
    <t xml:space="preserve">Valor unitário estimado final</t>
  </si>
  <si>
    <t xml:space="preserve">Critério escolhido: Mediana</t>
  </si>
  <si>
    <t xml:space="preserve">Altere para =B11 para usar a média saneada</t>
  </si>
  <si>
    <t xml:space="preserve">Quantidade total estimada</t>
  </si>
  <si>
    <t xml:space="preserve">[INSERIR Nº]</t>
  </si>
  <si>
    <t xml:space="preserve">Vincular ao item 4 do ETP.</t>
  </si>
  <si>
    <t xml:space="preserve">Valor total estimado da contratação</t>
  </si>
  <si>
    <t xml:space="preserve">Valor a inserir no item 10 do TR / item 6 do ETP.</t>
  </si>
  <si>
    <t xml:space="preserve">Memorando de pesquisa de preços (texto pronto)</t>
  </si>
  <si>
    <t xml:space="preserve">Texto-modelo para anexar ao processo. Substitua os campos entre [colchetes]. Os valores em fórmula puxam automaticamente das outras abas.</t>
  </si>
  <si>
    <t xml:space="preserve">MEMORANDO DE PESQUISA DE PREÇOS</t>
  </si>
  <si>
    <t xml:space="preserve">Processo administrativo nº: [puxar de Identificação!B5]</t>
  </si>
  <si>
    <t xml:space="preserve">Objeto: [puxar de Identificação!B6]</t>
  </si>
  <si>
    <t xml:space="preserve">Responsável pela pesquisa: [puxar de Identificação!B10]</t>
  </si>
  <si>
    <t xml:space="preserve">1. Da metodologia</t>
  </si>
  <si>
    <t xml:space="preserve">A presente pesquisa de preços observou o disposto no art. 23 da Lei nº 14.133/2021 e na Instrução Normativa SEGES/ME nº 65, de 7 de julho de 2021, utilizando-se das seguintes fontes:</t>
  </si>
  <si>
    <t xml:space="preserve">  (a) cotações formais obtidas diretamente com fornecedores do mercado;</t>
  </si>
  <si>
    <t xml:space="preserve">  (b) consulta ao Portal Nacional de Contratações Públicas (PNCP) para preços praticados em pregões similares;</t>
  </si>
  <si>
    <t xml:space="preserve">  (c) consulta ao Painel de Preços do Governo Federal (gov.br) e ao Banco de Preços em Saúde (BPS), quando aplicável.</t>
  </si>
  <si>
    <t xml:space="preserve">2. Das fontes consideradas</t>
  </si>
  <si>
    <t xml:space="preserve">Foram obtidas [Mapa comparativo!B6] fontes válidas. O detalhamento de cada fonte consta das abas 'Cotações diretas' e 'Fontes públicas' desta planilha, integradas ao processo administrativo.</t>
  </si>
  <si>
    <t xml:space="preserve">3. Da consolidação estatística</t>
  </si>
  <si>
    <t xml:space="preserve">  Valor mínimo: R$ [Mapa comparativo!B7]</t>
  </si>
  <si>
    <t xml:space="preserve">  Valor máximo: R$ [Mapa comparativo!B8]</t>
  </si>
  <si>
    <t xml:space="preserve">  Média simples: R$ [Mapa comparativo!B9]</t>
  </si>
  <si>
    <t xml:space="preserve">  Mediana: R$ [Mapa comparativo!B10]</t>
  </si>
  <si>
    <t xml:space="preserve">  Média saneada: R$ [Mapa comparativo!B11]</t>
  </si>
  <si>
    <t xml:space="preserve">4. Do valor estimado</t>
  </si>
  <si>
    <t xml:space="preserve">Adotou-se como valor unitário estimado a MEDIANA das fontes consultadas (R$ [Mapa comparativo!B13]), critério recomendado pela IN SEGES nº 65/2021 por reduzir o impacto de outliers e refletir a tendência central do mercado.</t>
  </si>
  <si>
    <t xml:space="preserve">Para a quantidade total de [Mapa comparativo!B15] unidades, o valor total estimado da contratação é de R$ [Mapa comparativo!B16].</t>
  </si>
  <si>
    <t xml:space="preserve">5. Da conclusão</t>
  </si>
  <si>
    <t xml:space="preserve">A pesquisa demonstra a existência de mercado fornecedor competitivo, com pluralidade de fornecedores aptos a atender o objeto. Conclui-se pela viabilidade econômica da contratação no valor estimado, recomendando-se o prosseguimento do processo licitatório.</t>
  </si>
  <si>
    <t xml:space="preserve">[Local], [data]</t>
  </si>
  <si>
    <t xml:space="preserve">[Nome do responsável]</t>
  </si>
  <si>
    <t xml:space="preserve">[Matrícula / função]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</si>
</sst>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"/>
    <numFmt numFmtId="166" formatCode="0.0%"/>
    <numFmt numFmtId="167" formatCode="0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2"/>
      <color rgb="FF1F3A5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rgb="FFD5F0D5"/>
      <name val="Arial"/>
      <family val="0"/>
      <charset val="1"/>
    </font>
    <font>
      <b val="true"/>
      <sz val="11"/>
      <name val="Arial"/>
      <family val="0"/>
      <charset val="1"/>
    </font>
    <font>
      <sz val="11"/>
      <name val="Arial"/>
      <family val="0"/>
      <charset val="1"/>
    </font>
    <font>
      <sz val="11"/>
      <color rgb="FF0000FF"/>
      <name val="Arial"/>
      <family val="0"/>
      <charset val="1"/>
    </font>
    <font>
      <i val="true"/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i val="true"/>
      <sz val="10"/>
      <color rgb="FFB86E00"/>
      <name val="Arial"/>
      <family val="0"/>
      <charset val="1"/>
    </font>
    <font>
      <sz val="10"/>
      <name val="Arial"/>
      <family val="0"/>
      <charset val="1"/>
    </font>
    <font>
      <b val="true"/>
      <sz val="12"/>
      <name val="Arial"/>
      <family val="0"/>
      <charset val="1"/>
    </font>
    <font>
      <i val="true"/>
      <sz val="11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3A5F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rgb="FFD5F0D5"/>
        <bgColor rgb="FFD5E8F0"/>
      </patternFill>
    </fill>
    <fill>
      <patternFill patternType="solid">
        <fgColor rgb="FFD5E8F0"/>
        <bgColor rgb="FFD5F0D5"/>
      </patternFill>
    </fill>
    <fill>
      <patternFill patternType="solid">
        <fgColor rgb="FFFFF9E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4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4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7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6E00"/>
      <rgbColor rgb="FF800080"/>
      <rgbColor rgb="FF008080"/>
      <rgbColor rgb="FFBFBFBF"/>
      <rgbColor rgb="FF808080"/>
      <rgbColor rgb="FF9999FF"/>
      <rgbColor rgb="FF993366"/>
      <rgbColor rgb="FFFFF9E6"/>
      <rgbColor rgb="FFD5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F0D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8"/>
    <col collapsed="false" customWidth="true" hidden="false" outlineLevel="0" max="2" min="2" style="1" width="35"/>
    <col collapsed="false" customWidth="true" hidden="false" outlineLevel="0" max="3" min="3" style="1" width="25"/>
    <col collapsed="false" customWidth="true" hidden="false" outlineLevel="0" max="4" min="4" style="1" width="20"/>
  </cols>
  <sheetData>
    <row r="1" customFormat="false" ht="31.5" hidden="false" customHeight="true" outlineLevel="0" collapsed="false">
      <c r="A1" s="2" t="s">
        <v>0</v>
      </c>
      <c r="B1" s="2"/>
      <c r="C1" s="2"/>
      <c r="D1" s="2"/>
    </row>
    <row r="3" customFormat="false" ht="39.75" hidden="false" customHeight="true" outlineLevel="0" collapsed="false">
      <c r="A3" s="3" t="s">
        <v>1</v>
      </c>
      <c r="B3" s="3"/>
      <c r="C3" s="3"/>
      <c r="D3" s="3"/>
    </row>
    <row r="5" customFormat="false" ht="15" hidden="false" customHeight="true" outlineLevel="0" collapsed="false">
      <c r="A5" s="4" t="s">
        <v>2</v>
      </c>
    </row>
    <row r="6" customFormat="false" ht="15" hidden="false" customHeight="true" outlineLevel="0" collapsed="false">
      <c r="A6" s="5" t="s">
        <v>3</v>
      </c>
      <c r="B6" s="6" t="s">
        <v>4</v>
      </c>
      <c r="C6" s="6"/>
      <c r="D6" s="6"/>
    </row>
    <row r="7" customFormat="false" ht="15" hidden="false" customHeight="true" outlineLevel="0" collapsed="false">
      <c r="A7" s="7" t="s">
        <v>5</v>
      </c>
      <c r="B7" s="6" t="s">
        <v>6</v>
      </c>
      <c r="C7" s="6"/>
      <c r="D7" s="6"/>
    </row>
    <row r="8" customFormat="false" ht="15" hidden="false" customHeight="true" outlineLevel="0" collapsed="false">
      <c r="A8" s="8" t="s">
        <v>7</v>
      </c>
      <c r="B8" s="6" t="s">
        <v>8</v>
      </c>
      <c r="C8" s="6"/>
      <c r="D8" s="6"/>
    </row>
    <row r="9" customFormat="false" ht="15" hidden="false" customHeight="true" outlineLevel="0" collapsed="false">
      <c r="A9" s="9" t="s">
        <v>9</v>
      </c>
      <c r="B9" s="6" t="s">
        <v>10</v>
      </c>
      <c r="C9" s="6"/>
      <c r="D9" s="6"/>
    </row>
    <row r="11" customFormat="false" ht="15" hidden="false" customHeight="true" outlineLevel="0" collapsed="false">
      <c r="A11" s="4" t="s">
        <v>11</v>
      </c>
    </row>
    <row r="12" customFormat="false" ht="21.75" hidden="false" customHeight="true" outlineLevel="0" collapsed="false">
      <c r="A12" s="10" t="s">
        <v>12</v>
      </c>
      <c r="B12" s="11" t="s">
        <v>13</v>
      </c>
      <c r="C12" s="11"/>
      <c r="D12" s="11"/>
    </row>
    <row r="13" customFormat="false" ht="21.75" hidden="false" customHeight="true" outlineLevel="0" collapsed="false">
      <c r="A13" s="10" t="s">
        <v>14</v>
      </c>
      <c r="B13" s="11" t="s">
        <v>15</v>
      </c>
      <c r="C13" s="11"/>
      <c r="D13" s="11"/>
    </row>
    <row r="14" customFormat="false" ht="21.75" hidden="false" customHeight="true" outlineLevel="0" collapsed="false">
      <c r="A14" s="10" t="s">
        <v>16</v>
      </c>
      <c r="B14" s="11" t="s">
        <v>17</v>
      </c>
      <c r="C14" s="11"/>
      <c r="D14" s="11"/>
    </row>
    <row r="15" customFormat="false" ht="21.75" hidden="false" customHeight="true" outlineLevel="0" collapsed="false">
      <c r="A15" s="10" t="s">
        <v>18</v>
      </c>
      <c r="B15" s="11" t="s">
        <v>19</v>
      </c>
      <c r="C15" s="11"/>
      <c r="D15" s="11"/>
    </row>
    <row r="16" customFormat="false" ht="21.75" hidden="false" customHeight="true" outlineLevel="0" collapsed="false">
      <c r="A16" s="10" t="s">
        <v>20</v>
      </c>
      <c r="B16" s="11" t="s">
        <v>21</v>
      </c>
      <c r="C16" s="11"/>
      <c r="D16" s="11"/>
    </row>
    <row r="17" customFormat="false" ht="21.75" hidden="false" customHeight="true" outlineLevel="0" collapsed="false">
      <c r="A17" s="10" t="s">
        <v>22</v>
      </c>
      <c r="B17" s="11" t="s">
        <v>23</v>
      </c>
      <c r="C17" s="11"/>
      <c r="D17" s="11"/>
    </row>
    <row r="19" customFormat="false" ht="15" hidden="false" customHeight="true" outlineLevel="0" collapsed="false">
      <c r="A19" s="4" t="s">
        <v>24</v>
      </c>
    </row>
    <row r="20" customFormat="false" ht="15" hidden="false" customHeight="true" outlineLevel="0" collapsed="false">
      <c r="A20" s="6" t="s">
        <v>25</v>
      </c>
      <c r="B20" s="6"/>
      <c r="C20" s="6"/>
      <c r="D20" s="6"/>
    </row>
    <row r="21" customFormat="false" ht="15" hidden="false" customHeight="true" outlineLevel="0" collapsed="false">
      <c r="A21" s="6" t="s">
        <v>26</v>
      </c>
      <c r="B21" s="6"/>
      <c r="C21" s="6"/>
      <c r="D21" s="6"/>
    </row>
    <row r="22" customFormat="false" ht="15" hidden="false" customHeight="true" outlineLevel="0" collapsed="false">
      <c r="A22" s="6" t="s">
        <v>27</v>
      </c>
      <c r="B22" s="6"/>
      <c r="C22" s="6"/>
      <c r="D22" s="6"/>
    </row>
  </sheetData>
  <mergeCells count="15">
    <mergeCell ref="A1:D1"/>
    <mergeCell ref="A3:D3"/>
    <mergeCell ref="B6:D6"/>
    <mergeCell ref="B7:D7"/>
    <mergeCell ref="B8:D8"/>
    <mergeCell ref="B9:D9"/>
    <mergeCell ref="B12:D12"/>
    <mergeCell ref="B13:D13"/>
    <mergeCell ref="B14:D14"/>
    <mergeCell ref="B15:D15"/>
    <mergeCell ref="B16:D16"/>
    <mergeCell ref="B17:D17"/>
    <mergeCell ref="A20:D20"/>
    <mergeCell ref="A21:D21"/>
    <mergeCell ref="A22:D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6"/>
    <col collapsed="false" customWidth="true" hidden="false" outlineLevel="0" max="2" min="2" style="1" width="55"/>
  </cols>
  <sheetData>
    <row r="1" customFormat="false" ht="30" hidden="false" customHeight="true" outlineLevel="0" collapsed="false">
      <c r="A1" s="12" t="s">
        <v>28</v>
      </c>
      <c r="B1" s="12"/>
    </row>
    <row r="3" customFormat="false" ht="21.75" hidden="false" customHeight="true" outlineLevel="0" collapsed="false">
      <c r="A3" s="13" t="s">
        <v>29</v>
      </c>
      <c r="B3" s="14" t="s">
        <v>30</v>
      </c>
    </row>
    <row r="4" customFormat="false" ht="21.75" hidden="false" customHeight="true" outlineLevel="0" collapsed="false">
      <c r="A4" s="13" t="s">
        <v>31</v>
      </c>
      <c r="B4" s="14" t="s">
        <v>32</v>
      </c>
    </row>
    <row r="5" customFormat="false" ht="21.75" hidden="false" customHeight="true" outlineLevel="0" collapsed="false">
      <c r="A5" s="13" t="s">
        <v>33</v>
      </c>
      <c r="B5" s="14" t="s">
        <v>32</v>
      </c>
    </row>
    <row r="6" customFormat="false" ht="21.75" hidden="false" customHeight="true" outlineLevel="0" collapsed="false">
      <c r="A6" s="13" t="s">
        <v>34</v>
      </c>
      <c r="B6" s="14" t="s">
        <v>35</v>
      </c>
    </row>
    <row r="7" customFormat="false" ht="21.75" hidden="false" customHeight="true" outlineLevel="0" collapsed="false">
      <c r="A7" s="13" t="s">
        <v>36</v>
      </c>
      <c r="B7" s="14" t="s">
        <v>37</v>
      </c>
    </row>
    <row r="8" customFormat="false" ht="21.75" hidden="false" customHeight="true" outlineLevel="0" collapsed="false">
      <c r="A8" s="13" t="s">
        <v>38</v>
      </c>
      <c r="B8" s="14" t="s">
        <v>39</v>
      </c>
    </row>
    <row r="9" customFormat="false" ht="21.75" hidden="false" customHeight="true" outlineLevel="0" collapsed="false">
      <c r="A9" s="13" t="s">
        <v>40</v>
      </c>
      <c r="B9" s="14" t="s">
        <v>32</v>
      </c>
    </row>
    <row r="10" customFormat="false" ht="21.75" hidden="false" customHeight="true" outlineLevel="0" collapsed="false">
      <c r="A10" s="13" t="s">
        <v>41</v>
      </c>
      <c r="B10" s="14" t="s">
        <v>42</v>
      </c>
    </row>
    <row r="11" customFormat="false" ht="21.75" hidden="false" customHeight="true" outlineLevel="0" collapsed="false">
      <c r="A11" s="13" t="s">
        <v>43</v>
      </c>
      <c r="B11" s="14" t="s">
        <v>44</v>
      </c>
    </row>
    <row r="12" customFormat="false" ht="21.75" hidden="false" customHeight="true" outlineLevel="0" collapsed="false">
      <c r="A12" s="13" t="s">
        <v>45</v>
      </c>
      <c r="B12" s="14" t="s">
        <v>44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28"/>
    <col collapsed="false" customWidth="true" hidden="false" outlineLevel="0" max="3" min="3" style="1" width="18"/>
    <col collapsed="false" customWidth="true" hidden="false" outlineLevel="0" max="4" min="4" style="1" width="14"/>
    <col collapsed="false" customWidth="true" hidden="false" outlineLevel="0" max="5" min="5" style="1" width="12"/>
    <col collapsed="false" customWidth="true" hidden="false" outlineLevel="0" max="6" min="6" style="1" width="18"/>
    <col collapsed="false" customWidth="true" hidden="false" outlineLevel="0" max="7" min="7" style="1" width="12"/>
    <col collapsed="false" customWidth="true" hidden="false" outlineLevel="0" max="8" min="8" style="1" width="18"/>
  </cols>
  <sheetData>
    <row r="1" customFormat="false" ht="30" hidden="false" customHeight="true" outlineLevel="0" collapsed="false">
      <c r="A1" s="12" t="s">
        <v>46</v>
      </c>
      <c r="B1" s="12"/>
      <c r="C1" s="12"/>
      <c r="D1" s="12"/>
      <c r="E1" s="12"/>
      <c r="F1" s="12"/>
      <c r="G1" s="12"/>
      <c r="H1" s="12"/>
    </row>
    <row r="3" customFormat="false" ht="30" hidden="false" customHeight="true" outlineLevel="0" collapsed="false">
      <c r="A3" s="15" t="s">
        <v>47</v>
      </c>
      <c r="B3" s="15"/>
      <c r="C3" s="15"/>
      <c r="D3" s="15"/>
      <c r="E3" s="15"/>
      <c r="F3" s="15"/>
      <c r="G3" s="15"/>
      <c r="H3" s="15"/>
    </row>
    <row r="5" customFormat="false" ht="37.5" hidden="false" customHeight="true" outlineLevel="0" collapsed="false">
      <c r="A5" s="16" t="s">
        <v>48</v>
      </c>
      <c r="B5" s="16" t="s">
        <v>49</v>
      </c>
      <c r="C5" s="16" t="s">
        <v>50</v>
      </c>
      <c r="D5" s="16" t="s">
        <v>51</v>
      </c>
      <c r="E5" s="16" t="s">
        <v>52</v>
      </c>
      <c r="F5" s="16" t="s">
        <v>53</v>
      </c>
      <c r="G5" s="16" t="s">
        <v>54</v>
      </c>
      <c r="H5" s="16" t="s">
        <v>55</v>
      </c>
    </row>
    <row r="6" customFormat="false" ht="15" hidden="false" customHeight="true" outlineLevel="0" collapsed="false">
      <c r="A6" s="17" t="n">
        <v>1</v>
      </c>
      <c r="B6" s="14"/>
      <c r="C6" s="14"/>
      <c r="D6" s="14"/>
      <c r="E6" s="14"/>
      <c r="F6" s="18"/>
      <c r="G6" s="14"/>
      <c r="H6" s="19" t="n">
        <f aca="false">IFERROR(F6*G6,"")</f>
        <v>0</v>
      </c>
    </row>
    <row r="7" customFormat="false" ht="15" hidden="false" customHeight="true" outlineLevel="0" collapsed="false">
      <c r="A7" s="17" t="n">
        <v>2</v>
      </c>
      <c r="B7" s="14"/>
      <c r="C7" s="14"/>
      <c r="D7" s="14"/>
      <c r="E7" s="14"/>
      <c r="F7" s="18"/>
      <c r="G7" s="14"/>
      <c r="H7" s="19" t="n">
        <f aca="false">IFERROR(F7*G7,"")</f>
        <v>0</v>
      </c>
    </row>
    <row r="8" customFormat="false" ht="15" hidden="false" customHeight="true" outlineLevel="0" collapsed="false">
      <c r="A8" s="17" t="n">
        <v>3</v>
      </c>
      <c r="B8" s="14"/>
      <c r="C8" s="14"/>
      <c r="D8" s="14"/>
      <c r="E8" s="14"/>
      <c r="F8" s="18"/>
      <c r="G8" s="14"/>
      <c r="H8" s="19" t="n">
        <f aca="false">IFERROR(F8*G8,"")</f>
        <v>0</v>
      </c>
    </row>
    <row r="9" customFormat="false" ht="15" hidden="false" customHeight="true" outlineLevel="0" collapsed="false">
      <c r="A9" s="17" t="n">
        <v>4</v>
      </c>
      <c r="B9" s="14"/>
      <c r="C9" s="14"/>
      <c r="D9" s="14"/>
      <c r="E9" s="14"/>
      <c r="F9" s="18"/>
      <c r="G9" s="14"/>
      <c r="H9" s="19" t="n">
        <f aca="false">IFERROR(F9*G9,"")</f>
        <v>0</v>
      </c>
    </row>
    <row r="10" customFormat="false" ht="15" hidden="false" customHeight="true" outlineLevel="0" collapsed="false">
      <c r="A10" s="17" t="n">
        <v>5</v>
      </c>
      <c r="B10" s="14"/>
      <c r="C10" s="14"/>
      <c r="D10" s="14"/>
      <c r="E10" s="14"/>
      <c r="F10" s="18"/>
      <c r="G10" s="14"/>
      <c r="H10" s="19" t="n">
        <f aca="false">IFERROR(F10*G10,"")</f>
        <v>0</v>
      </c>
    </row>
    <row r="11" customFormat="false" ht="15" hidden="false" customHeight="true" outlineLevel="0" collapsed="false">
      <c r="A11" s="17" t="n">
        <v>6</v>
      </c>
      <c r="B11" s="14"/>
      <c r="C11" s="14"/>
      <c r="D11" s="14"/>
      <c r="E11" s="14"/>
      <c r="F11" s="18"/>
      <c r="G11" s="14"/>
      <c r="H11" s="19" t="n">
        <f aca="false">IFERROR(F11*G11,"")</f>
        <v>0</v>
      </c>
    </row>
    <row r="14" customFormat="false" ht="15" hidden="false" customHeight="true" outlineLevel="0" collapsed="false">
      <c r="A14" s="20" t="s">
        <v>56</v>
      </c>
      <c r="B14" s="20"/>
      <c r="C14" s="20"/>
    </row>
    <row r="15" customFormat="false" ht="15" hidden="false" customHeight="true" outlineLevel="0" collapsed="false">
      <c r="A15" s="13" t="s">
        <v>57</v>
      </c>
      <c r="B15" s="21" t="n">
        <f aca="false">COUNT(F6:F11)</f>
        <v>0</v>
      </c>
      <c r="C15" s="1" t="s">
        <v>58</v>
      </c>
    </row>
    <row r="16" customFormat="false" ht="15" hidden="false" customHeight="true" outlineLevel="0" collapsed="false">
      <c r="A16" s="13" t="s">
        <v>59</v>
      </c>
      <c r="B16" s="22" t="n">
        <f aca="false">IFERROR(MIN(F6:F11),"")</f>
        <v>0</v>
      </c>
    </row>
    <row r="17" customFormat="false" ht="15" hidden="false" customHeight="true" outlineLevel="0" collapsed="false">
      <c r="A17" s="13" t="s">
        <v>60</v>
      </c>
      <c r="B17" s="22" t="n">
        <f aca="false">IFERROR(MAX(F6:F11),"")</f>
        <v>0</v>
      </c>
    </row>
    <row r="18" customFormat="false" ht="15" hidden="false" customHeight="true" outlineLevel="0" collapsed="false">
      <c r="A18" s="13" t="s">
        <v>61</v>
      </c>
      <c r="B18" s="22" t="str">
        <f aca="false">IFERROR(AVERAGE(F6:F11),"")</f>
        <v/>
      </c>
    </row>
    <row r="19" customFormat="false" ht="15" hidden="false" customHeight="true" outlineLevel="0" collapsed="false">
      <c r="A19" s="13" t="s">
        <v>62</v>
      </c>
      <c r="B19" s="22" t="str">
        <f aca="false">IFERROR(MEDIAN(F6:F11),"")</f>
        <v/>
      </c>
    </row>
    <row r="20" customFormat="false" ht="15" hidden="false" customHeight="true" outlineLevel="0" collapsed="false">
      <c r="A20" s="13" t="s">
        <v>63</v>
      </c>
      <c r="B20" s="22" t="str">
        <f aca="false">IFERROR(STDEV(F6:F11),"")</f>
        <v/>
      </c>
    </row>
    <row r="21" customFormat="false" ht="15" hidden="false" customHeight="true" outlineLevel="0" collapsed="false">
      <c r="A21" s="13" t="s">
        <v>64</v>
      </c>
      <c r="B21" s="23" t="str">
        <f aca="false">IFERROR(STDEV(F6:F11)/AVERAGE(F6:F11),"")</f>
        <v/>
      </c>
      <c r="C21" s="24" t="s">
        <v>65</v>
      </c>
    </row>
  </sheetData>
  <mergeCells count="3">
    <mergeCell ref="A1:H1"/>
    <mergeCell ref="A3:H3"/>
    <mergeCell ref="A14:C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22"/>
    <col collapsed="false" customWidth="true" hidden="false" outlineLevel="0" max="3" min="3" style="1" width="25"/>
    <col collapsed="false" customWidth="true" hidden="false" outlineLevel="0" max="4" min="4" style="1" width="14"/>
    <col collapsed="false" customWidth="true" hidden="false" outlineLevel="0" max="5" min="5" style="1" width="30"/>
    <col collapsed="false" customWidth="true" hidden="false" outlineLevel="0" max="6" min="6" style="1" width="16"/>
    <col collapsed="false" customWidth="true" hidden="false" outlineLevel="0" max="7" min="7" style="1" width="18"/>
  </cols>
  <sheetData>
    <row r="1" customFormat="false" ht="30" hidden="false" customHeight="true" outlineLevel="0" collapsed="false">
      <c r="A1" s="12" t="s">
        <v>66</v>
      </c>
      <c r="B1" s="12"/>
      <c r="C1" s="12"/>
      <c r="D1" s="12"/>
      <c r="E1" s="12"/>
      <c r="F1" s="12"/>
      <c r="G1" s="12"/>
    </row>
    <row r="3" customFormat="false" ht="15" hidden="false" customHeight="true" outlineLevel="0" collapsed="false">
      <c r="A3" s="15" t="s">
        <v>67</v>
      </c>
      <c r="B3" s="15"/>
      <c r="C3" s="15"/>
      <c r="D3" s="15"/>
      <c r="E3" s="15"/>
      <c r="F3" s="15"/>
      <c r="G3" s="15"/>
    </row>
    <row r="5" customFormat="false" ht="37.5" hidden="false" customHeight="true" outlineLevel="0" collapsed="false">
      <c r="A5" s="16" t="s">
        <v>48</v>
      </c>
      <c r="B5" s="16" t="s">
        <v>68</v>
      </c>
      <c r="C5" s="16" t="s">
        <v>69</v>
      </c>
      <c r="D5" s="16" t="s">
        <v>70</v>
      </c>
      <c r="E5" s="16" t="s">
        <v>71</v>
      </c>
      <c r="F5" s="16" t="s">
        <v>72</v>
      </c>
      <c r="G5" s="16" t="s">
        <v>53</v>
      </c>
    </row>
    <row r="6" customFormat="false" ht="15" hidden="false" customHeight="true" outlineLevel="0" collapsed="false">
      <c r="A6" s="17" t="n">
        <v>1</v>
      </c>
      <c r="B6" s="14"/>
      <c r="C6" s="14"/>
      <c r="D6" s="14"/>
      <c r="E6" s="14"/>
      <c r="F6" s="14"/>
      <c r="G6" s="18"/>
    </row>
    <row r="7" customFormat="false" ht="15" hidden="false" customHeight="true" outlineLevel="0" collapsed="false">
      <c r="A7" s="17" t="n">
        <v>2</v>
      </c>
      <c r="B7" s="14"/>
      <c r="C7" s="14"/>
      <c r="D7" s="14"/>
      <c r="E7" s="14"/>
      <c r="F7" s="14"/>
      <c r="G7" s="18"/>
    </row>
    <row r="8" customFormat="false" ht="15" hidden="false" customHeight="true" outlineLevel="0" collapsed="false">
      <c r="A8" s="17" t="n">
        <v>3</v>
      </c>
      <c r="B8" s="14"/>
      <c r="C8" s="14"/>
      <c r="D8" s="14"/>
      <c r="E8" s="14"/>
      <c r="F8" s="14"/>
      <c r="G8" s="18"/>
    </row>
    <row r="9" customFormat="false" ht="15" hidden="false" customHeight="true" outlineLevel="0" collapsed="false">
      <c r="A9" s="17" t="n">
        <v>4</v>
      </c>
      <c r="B9" s="14"/>
      <c r="C9" s="14"/>
      <c r="D9" s="14"/>
      <c r="E9" s="14"/>
      <c r="F9" s="14"/>
      <c r="G9" s="18"/>
    </row>
    <row r="10" customFormat="false" ht="15" hidden="false" customHeight="true" outlineLevel="0" collapsed="false">
      <c r="A10" s="17" t="n">
        <v>5</v>
      </c>
      <c r="B10" s="14"/>
      <c r="C10" s="14"/>
      <c r="D10" s="14"/>
      <c r="E10" s="14"/>
      <c r="F10" s="14"/>
      <c r="G10" s="18"/>
    </row>
    <row r="11" customFormat="false" ht="15" hidden="false" customHeight="true" outlineLevel="0" collapsed="false">
      <c r="A11" s="17" t="n">
        <v>6</v>
      </c>
      <c r="B11" s="14"/>
      <c r="C11" s="14"/>
      <c r="D11" s="14"/>
      <c r="E11" s="14"/>
      <c r="F11" s="14"/>
      <c r="G11" s="18"/>
    </row>
    <row r="14" customFormat="false" ht="15" hidden="false" customHeight="true" outlineLevel="0" collapsed="false">
      <c r="A14" s="4" t="s">
        <v>73</v>
      </c>
    </row>
    <row r="15" customFormat="false" ht="15" hidden="false" customHeight="true" outlineLevel="0" collapsed="false">
      <c r="A15" s="13" t="s">
        <v>57</v>
      </c>
      <c r="B15" s="21" t="n">
        <f aca="false">COUNT(G6:G11)</f>
        <v>0</v>
      </c>
    </row>
    <row r="16" customFormat="false" ht="15" hidden="false" customHeight="true" outlineLevel="0" collapsed="false">
      <c r="A16" s="13" t="s">
        <v>59</v>
      </c>
      <c r="B16" s="22" t="n">
        <f aca="false">IFERROR(MIN(G6:G11),"")</f>
        <v>0</v>
      </c>
    </row>
    <row r="17" customFormat="false" ht="15" hidden="false" customHeight="true" outlineLevel="0" collapsed="false">
      <c r="A17" s="13" t="s">
        <v>60</v>
      </c>
      <c r="B17" s="22" t="n">
        <f aca="false">IFERROR(MAX(G6:G11),"")</f>
        <v>0</v>
      </c>
    </row>
    <row r="18" customFormat="false" ht="15" hidden="false" customHeight="true" outlineLevel="0" collapsed="false">
      <c r="A18" s="13" t="s">
        <v>61</v>
      </c>
      <c r="B18" s="22" t="str">
        <f aca="false">IFERROR(AVERAGE(G6:G11),"")</f>
        <v/>
      </c>
    </row>
    <row r="19" customFormat="false" ht="15" hidden="false" customHeight="true" outlineLevel="0" collapsed="false">
      <c r="A19" s="13" t="s">
        <v>62</v>
      </c>
      <c r="B19" s="22" t="str">
        <f aca="false">IFERROR(MEDIAN(G6:G11),"")</f>
        <v/>
      </c>
    </row>
    <row r="20" customFormat="false" ht="15" hidden="false" customHeight="true" outlineLevel="0" collapsed="false">
      <c r="A20" s="13" t="s">
        <v>63</v>
      </c>
      <c r="B20" s="22" t="str">
        <f aca="false">IFERROR(STDEV(G6:G11),"")</f>
        <v/>
      </c>
    </row>
    <row r="21" customFormat="false" ht="15" hidden="false" customHeight="true" outlineLevel="0" collapsed="false">
      <c r="A21" s="13" t="s">
        <v>64</v>
      </c>
      <c r="B21" s="23" t="str">
        <f aca="false">IFERROR(STDEV(G6:G11)/AVERAGE(G6:G11),"")</f>
        <v/>
      </c>
    </row>
  </sheetData>
  <mergeCells count="2">
    <mergeCell ref="A1:G1"/>
    <mergeCell ref="A3:G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2"/>
    <col collapsed="false" customWidth="true" hidden="false" outlineLevel="0" max="2" min="2" style="1" width="22"/>
    <col collapsed="false" customWidth="true" hidden="false" outlineLevel="0" max="3" min="3" style="1" width="38"/>
    <col collapsed="false" customWidth="true" hidden="false" outlineLevel="0" max="4" min="4" style="1" width="30"/>
  </cols>
  <sheetData>
    <row r="1" customFormat="false" ht="31.5" hidden="false" customHeight="true" outlineLevel="0" collapsed="false">
      <c r="A1" s="12" t="s">
        <v>74</v>
      </c>
      <c r="B1" s="12"/>
      <c r="C1" s="12"/>
      <c r="D1" s="12"/>
    </row>
    <row r="3" customFormat="false" ht="15" hidden="false" customHeight="true" outlineLevel="0" collapsed="false">
      <c r="A3" s="15" t="s">
        <v>75</v>
      </c>
      <c r="B3" s="15"/>
      <c r="C3" s="15"/>
      <c r="D3" s="15"/>
    </row>
    <row r="5" customFormat="false" ht="25.5" hidden="false" customHeight="true" outlineLevel="0" collapsed="false">
      <c r="A5" s="25" t="s">
        <v>76</v>
      </c>
      <c r="B5" s="25" t="s">
        <v>77</v>
      </c>
      <c r="C5" s="25" t="s">
        <v>78</v>
      </c>
      <c r="D5" s="25" t="s">
        <v>79</v>
      </c>
    </row>
    <row r="6" customFormat="false" ht="27.75" hidden="false" customHeight="true" outlineLevel="0" collapsed="false">
      <c r="A6" s="13" t="s">
        <v>80</v>
      </c>
      <c r="B6" s="26" t="n">
        <f aca="false">COUNT('Cotações diretas'!F6:F11)+COUNT('Fontes públicas'!G6:G11)</f>
        <v>0</v>
      </c>
      <c r="C6" s="27" t="s">
        <v>81</v>
      </c>
      <c r="D6" s="28" t="s">
        <v>82</v>
      </c>
    </row>
    <row r="7" customFormat="false" ht="27.75" hidden="false" customHeight="true" outlineLevel="0" collapsed="false">
      <c r="A7" s="13" t="s">
        <v>83</v>
      </c>
      <c r="B7" s="22" t="n">
        <f aca="false">MIN(MIN('Cotações diretas'!F6:F11),MIN('Fontes públicas'!G6:G11))</f>
        <v>0</v>
      </c>
      <c r="C7" s="27" t="s">
        <v>84</v>
      </c>
      <c r="D7" s="28" t="s">
        <v>85</v>
      </c>
    </row>
    <row r="8" customFormat="false" ht="27.75" hidden="false" customHeight="true" outlineLevel="0" collapsed="false">
      <c r="A8" s="13" t="s">
        <v>86</v>
      </c>
      <c r="B8" s="22" t="n">
        <f aca="false">MAX(MAX('Cotações diretas'!F6:F11),MAX('Fontes públicas'!G6:G11))</f>
        <v>0</v>
      </c>
      <c r="C8" s="27" t="s">
        <v>87</v>
      </c>
      <c r="D8" s="28" t="s">
        <v>88</v>
      </c>
    </row>
    <row r="9" customFormat="false" ht="27.75" hidden="false" customHeight="true" outlineLevel="0" collapsed="false">
      <c r="A9" s="13" t="s">
        <v>89</v>
      </c>
      <c r="B9" s="22" t="str">
        <f aca="false">IFERROR((SUM('Cotações diretas'!F6:F11)+SUM('Fontes públicas'!G6:G11))/(COUNT('Cotações diretas'!F6:F11)+COUNT('Fontes públicas'!G6:G11)),"")</f>
        <v/>
      </c>
      <c r="C9" s="27" t="s">
        <v>90</v>
      </c>
      <c r="D9" s="28" t="s">
        <v>91</v>
      </c>
    </row>
    <row r="10" customFormat="false" ht="27.75" hidden="false" customHeight="true" outlineLevel="0" collapsed="false">
      <c r="A10" s="13" t="s">
        <v>92</v>
      </c>
      <c r="B10" s="22" t="str">
        <f aca="false">IFERROR(MEDIAN('Cotações diretas'!F6:F11,'Fontes públicas'!G6:G11),"")</f>
        <v/>
      </c>
      <c r="C10" s="27" t="s">
        <v>93</v>
      </c>
      <c r="D10" s="28" t="s">
        <v>94</v>
      </c>
    </row>
    <row r="11" customFormat="false" ht="27.75" hidden="false" customHeight="true" outlineLevel="0" collapsed="false">
      <c r="A11" s="13" t="s">
        <v>95</v>
      </c>
      <c r="B11" s="22" t="n">
        <f aca="false">IFERROR((SUM('Cotações diretas'!F6:F11)+SUM('Fontes públicas'!G6:G11) - MIN('Cotações diretas'!F6:F11,'Fontes públicas'!G6:G11) - MAX('Cotações diretas'!F6:F11,'Fontes públicas'!G6:G11))/(COUNT('Cotações diretas'!F6:F11)+COUNT('Fontes públicas'!G6:G11)-2),"")</f>
        <v>-0</v>
      </c>
      <c r="C11" s="27" t="s">
        <v>96</v>
      </c>
      <c r="D11" s="28" t="s">
        <v>97</v>
      </c>
    </row>
    <row r="13" customFormat="false" ht="31.5" hidden="false" customHeight="true" outlineLevel="0" collapsed="false">
      <c r="A13" s="29" t="s">
        <v>98</v>
      </c>
      <c r="B13" s="30" t="str">
        <f aca="false">IFERROR(B10,"")</f>
        <v/>
      </c>
      <c r="C13" s="31" t="s">
        <v>99</v>
      </c>
      <c r="D13" s="32" t="s">
        <v>100</v>
      </c>
    </row>
    <row r="15" customFormat="false" ht="15" hidden="false" customHeight="true" outlineLevel="0" collapsed="false">
      <c r="A15" s="13" t="s">
        <v>101</v>
      </c>
      <c r="B15" s="33" t="s">
        <v>102</v>
      </c>
      <c r="C15" s="34" t="s">
        <v>103</v>
      </c>
    </row>
    <row r="16" customFormat="false" ht="31.5" hidden="false" customHeight="true" outlineLevel="0" collapsed="false">
      <c r="A16" s="35" t="s">
        <v>104</v>
      </c>
      <c r="B16" s="36" t="str">
        <f aca="false">IFERROR(B13*B15,"")</f>
        <v/>
      </c>
      <c r="C16" s="34" t="s">
        <v>105</v>
      </c>
    </row>
  </sheetData>
  <mergeCells count="2">
    <mergeCell ref="A1:D1"/>
    <mergeCell ref="A3:D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50"/>
    <col collapsed="false" customWidth="true" hidden="false" outlineLevel="0" max="2" min="2" style="1" width="30"/>
  </cols>
  <sheetData>
    <row r="1" customFormat="false" ht="30" hidden="false" customHeight="true" outlineLevel="0" collapsed="false">
      <c r="A1" s="12" t="s">
        <v>106</v>
      </c>
      <c r="B1" s="12"/>
    </row>
    <row r="3" customFormat="false" ht="30" hidden="false" customHeight="true" outlineLevel="0" collapsed="false">
      <c r="A3" s="15" t="s">
        <v>107</v>
      </c>
      <c r="B3" s="15"/>
    </row>
    <row r="5" customFormat="false" ht="15" hidden="false" customHeight="true" outlineLevel="0" collapsed="false">
      <c r="A5" s="37" t="s">
        <v>108</v>
      </c>
      <c r="B5" s="37"/>
    </row>
    <row r="6" customFormat="false" ht="15" hidden="false" customHeight="true" outlineLevel="0" collapsed="false">
      <c r="A6" s="37"/>
      <c r="B6" s="37"/>
    </row>
    <row r="7" customFormat="false" ht="15" hidden="false" customHeight="true" outlineLevel="0" collapsed="false">
      <c r="A7" s="37" t="s">
        <v>109</v>
      </c>
      <c r="B7" s="37"/>
    </row>
    <row r="8" customFormat="false" ht="15" hidden="false" customHeight="true" outlineLevel="0" collapsed="false">
      <c r="A8" s="37" t="s">
        <v>110</v>
      </c>
      <c r="B8" s="37"/>
    </row>
    <row r="9" customFormat="false" ht="15" hidden="false" customHeight="true" outlineLevel="0" collapsed="false">
      <c r="A9" s="37" t="s">
        <v>111</v>
      </c>
      <c r="B9" s="37"/>
    </row>
    <row r="10" customFormat="false" ht="15" hidden="false" customHeight="true" outlineLevel="0" collapsed="false">
      <c r="A10" s="37"/>
      <c r="B10" s="37"/>
    </row>
    <row r="11" customFormat="false" ht="15" hidden="false" customHeight="true" outlineLevel="0" collapsed="false">
      <c r="A11" s="38" t="s">
        <v>112</v>
      </c>
      <c r="B11" s="38"/>
    </row>
    <row r="12" customFormat="false" ht="15" hidden="false" customHeight="true" outlineLevel="0" collapsed="false">
      <c r="A12" s="37"/>
      <c r="B12" s="37"/>
    </row>
    <row r="13" customFormat="false" ht="39" hidden="false" customHeight="true" outlineLevel="0" collapsed="false">
      <c r="A13" s="37" t="s">
        <v>113</v>
      </c>
      <c r="B13" s="37"/>
    </row>
    <row r="14" customFormat="false" ht="15" hidden="false" customHeight="true" outlineLevel="0" collapsed="false">
      <c r="A14" s="37"/>
      <c r="B14" s="37"/>
    </row>
    <row r="15" customFormat="false" ht="15" hidden="false" customHeight="true" outlineLevel="0" collapsed="false">
      <c r="A15" s="37" t="s">
        <v>114</v>
      </c>
      <c r="B15" s="37"/>
    </row>
    <row r="16" customFormat="false" ht="26.25" hidden="false" customHeight="true" outlineLevel="0" collapsed="false">
      <c r="A16" s="37" t="s">
        <v>115</v>
      </c>
      <c r="B16" s="37"/>
    </row>
    <row r="17" customFormat="false" ht="26.25" hidden="false" customHeight="true" outlineLevel="0" collapsed="false">
      <c r="A17" s="37" t="s">
        <v>116</v>
      </c>
      <c r="B17" s="37"/>
    </row>
    <row r="18" customFormat="false" ht="15" hidden="false" customHeight="true" outlineLevel="0" collapsed="false">
      <c r="A18" s="37"/>
      <c r="B18" s="37"/>
    </row>
    <row r="19" customFormat="false" ht="15" hidden="false" customHeight="true" outlineLevel="0" collapsed="false">
      <c r="A19" s="38" t="s">
        <v>117</v>
      </c>
      <c r="B19" s="38"/>
    </row>
    <row r="20" customFormat="false" ht="15" hidden="false" customHeight="true" outlineLevel="0" collapsed="false">
      <c r="A20" s="37"/>
      <c r="B20" s="37"/>
    </row>
    <row r="21" customFormat="false" ht="39" hidden="false" customHeight="true" outlineLevel="0" collapsed="false">
      <c r="A21" s="37" t="s">
        <v>118</v>
      </c>
      <c r="B21" s="37"/>
    </row>
    <row r="22" customFormat="false" ht="15" hidden="false" customHeight="true" outlineLevel="0" collapsed="false">
      <c r="A22" s="37"/>
      <c r="B22" s="37"/>
    </row>
    <row r="23" customFormat="false" ht="15" hidden="false" customHeight="true" outlineLevel="0" collapsed="false">
      <c r="A23" s="38" t="s">
        <v>119</v>
      </c>
      <c r="B23" s="38"/>
    </row>
    <row r="24" customFormat="false" ht="15" hidden="false" customHeight="true" outlineLevel="0" collapsed="false">
      <c r="A24" s="37"/>
      <c r="B24" s="37"/>
    </row>
    <row r="25" customFormat="false" ht="15" hidden="false" customHeight="true" outlineLevel="0" collapsed="false">
      <c r="A25" s="37" t="s">
        <v>120</v>
      </c>
      <c r="B25" s="37"/>
    </row>
    <row r="26" customFormat="false" ht="15" hidden="false" customHeight="true" outlineLevel="0" collapsed="false">
      <c r="A26" s="37" t="s">
        <v>121</v>
      </c>
      <c r="B26" s="37"/>
    </row>
    <row r="27" customFormat="false" ht="15" hidden="false" customHeight="true" outlineLevel="0" collapsed="false">
      <c r="A27" s="37" t="s">
        <v>122</v>
      </c>
      <c r="B27" s="37"/>
    </row>
    <row r="28" customFormat="false" ht="15" hidden="false" customHeight="true" outlineLevel="0" collapsed="false">
      <c r="A28" s="37" t="s">
        <v>123</v>
      </c>
      <c r="B28" s="37"/>
    </row>
    <row r="29" customFormat="false" ht="15" hidden="false" customHeight="true" outlineLevel="0" collapsed="false">
      <c r="A29" s="37" t="s">
        <v>124</v>
      </c>
      <c r="B29" s="37"/>
    </row>
    <row r="30" customFormat="false" ht="15" hidden="false" customHeight="true" outlineLevel="0" collapsed="false">
      <c r="A30" s="37"/>
      <c r="B30" s="37"/>
    </row>
    <row r="31" customFormat="false" ht="15" hidden="false" customHeight="true" outlineLevel="0" collapsed="false">
      <c r="A31" s="38" t="s">
        <v>125</v>
      </c>
      <c r="B31" s="38"/>
    </row>
    <row r="32" customFormat="false" ht="15" hidden="false" customHeight="true" outlineLevel="0" collapsed="false">
      <c r="A32" s="37"/>
      <c r="B32" s="37"/>
    </row>
    <row r="33" customFormat="false" ht="39" hidden="false" customHeight="true" outlineLevel="0" collapsed="false">
      <c r="A33" s="37" t="s">
        <v>126</v>
      </c>
      <c r="B33" s="37"/>
    </row>
    <row r="34" customFormat="false" ht="15" hidden="false" customHeight="true" outlineLevel="0" collapsed="false">
      <c r="A34" s="37"/>
      <c r="B34" s="37"/>
    </row>
    <row r="35" customFormat="false" ht="26.25" hidden="false" customHeight="true" outlineLevel="0" collapsed="false">
      <c r="A35" s="37" t="s">
        <v>127</v>
      </c>
      <c r="B35" s="37"/>
    </row>
    <row r="36" customFormat="false" ht="15" hidden="false" customHeight="true" outlineLevel="0" collapsed="false">
      <c r="A36" s="37"/>
      <c r="B36" s="37"/>
    </row>
    <row r="37" customFormat="false" ht="15" hidden="false" customHeight="true" outlineLevel="0" collapsed="false">
      <c r="A37" s="38" t="s">
        <v>128</v>
      </c>
      <c r="B37" s="38"/>
    </row>
    <row r="38" customFormat="false" ht="15" hidden="false" customHeight="true" outlineLevel="0" collapsed="false">
      <c r="A38" s="37"/>
      <c r="B38" s="37"/>
    </row>
    <row r="39" customFormat="false" ht="51.75" hidden="false" customHeight="true" outlineLevel="0" collapsed="false">
      <c r="A39" s="37" t="s">
        <v>129</v>
      </c>
      <c r="B39" s="37"/>
    </row>
    <row r="40" customFormat="false" ht="15" hidden="false" customHeight="true" outlineLevel="0" collapsed="false">
      <c r="A40" s="37"/>
      <c r="B40" s="37"/>
    </row>
    <row r="41" customFormat="false" ht="15" hidden="false" customHeight="true" outlineLevel="0" collapsed="false">
      <c r="A41" s="37" t="s">
        <v>130</v>
      </c>
      <c r="B41" s="37"/>
    </row>
    <row r="42" customFormat="false" ht="15" hidden="false" customHeight="true" outlineLevel="0" collapsed="false">
      <c r="A42" s="37"/>
      <c r="B42" s="37"/>
    </row>
    <row r="43" customFormat="false" ht="15" hidden="false" customHeight="true" outlineLevel="0" collapsed="false">
      <c r="A43" s="37" t="s">
        <v>131</v>
      </c>
      <c r="B43" s="37"/>
    </row>
    <row r="44" customFormat="false" ht="15" hidden="false" customHeight="true" outlineLevel="0" collapsed="false">
      <c r="A44" s="37" t="s">
        <v>132</v>
      </c>
      <c r="B44" s="37"/>
    </row>
  </sheetData>
  <mergeCells count="42">
    <mergeCell ref="A1:B1"/>
    <mergeCell ref="A3:B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2026-05-12T23:13:05Z</dcterms:created>
  <dc:creator>openpyxl</dc:creator>
  <dc:description/>
  <dc:language>en-US</dc:language>
  <cp:lastModifiedBy/>
  <dcterms:modified xsi:type="dcterms:W3CDTF">2026-05-12T23:15:29Z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