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Instruções" sheetId="1" state="visible" r:id="rId3"/>
    <sheet name="Checklist" sheetId="2" state="visible" r:id="rId4"/>
    <sheet name="Resumo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<sst xmlns="http://schemas.openxmlformats.org/spreadsheetml/2006/main" count="219" uniqueCount="151">
  <si>
    <t xml:space="preserve">Checklist de edital de pregão eletrônico para saúde — 32 pontos críticos</t>
  </si>
  <si>
    <t xml:space="preserve">Esta planilha checa 32 pontos críticos antes da publicação de edital de pregão eletrônico para material de treinamento médico (Lei 14.133/2021). Marque cada item como Conforme, Não conforme ou Não aplicável.</t>
  </si>
  <si>
    <t xml:space="preserve">Categorias do checklist:</t>
  </si>
  <si>
    <t xml:space="preserve">Bloco 1</t>
  </si>
  <si>
    <t xml:space="preserve">Planejamento e fundamentação</t>
  </si>
  <si>
    <t xml:space="preserve">8 itens — vínculo com ETP, PCA, dotação orçamentária.</t>
  </si>
  <si>
    <t xml:space="preserve">Bloco 2</t>
  </si>
  <si>
    <t xml:space="preserve">Objeto e especificação técnica</t>
  </si>
  <si>
    <t xml:space="preserve">8 itens — descritivo neutro, identificação educacional, CATMAT.</t>
  </si>
  <si>
    <t xml:space="preserve">Bloco 3</t>
  </si>
  <si>
    <t xml:space="preserve">Habilitação dos licitantes</t>
  </si>
  <si>
    <t xml:space="preserve">6 itens — atestados, certidões, qualificação.</t>
  </si>
  <si>
    <t xml:space="preserve">Bloco 4</t>
  </si>
  <si>
    <t xml:space="preserve">Pregão e julgamento</t>
  </si>
  <si>
    <t xml:space="preserve">5 itens — modalidade, critério, modo de disputa, prazos.</t>
  </si>
  <si>
    <t xml:space="preserve">Bloco 5</t>
  </si>
  <si>
    <t xml:space="preserve">Contrato e gestão</t>
  </si>
  <si>
    <t xml:space="preserve">5 itens — gestor/fiscais, garantias, sanções, alterações.</t>
  </si>
  <si>
    <t xml:space="preserve">Como usar:</t>
  </si>
  <si>
    <t xml:space="preserve">1. Vá à aba 'Checklist' e analise cada item contra o edital em elaboração.</t>
  </si>
  <si>
    <t xml:space="preserve">2. Para cada item, escolha o status: Conforme / Não conforme / Não aplicável.</t>
  </si>
  <si>
    <t xml:space="preserve">3. Use a coluna 'Observação' para registrar a referência do edital ou justificar 'Não aplicável'.</t>
  </si>
  <si>
    <t xml:space="preserve">4. A aba 'Resumo' calcula automaticamente o % de conformidade e destaca os itens pendentes.</t>
  </si>
  <si>
    <t xml:space="preserve">5. Imprima/exporte a planilha em PDF para anexar ao processo administrativo como evidência de QA.</t>
  </si>
  <si>
    <t xml:space="preserve">Status possíveis:</t>
  </si>
  <si>
    <t xml:space="preserve">Conforme</t>
  </si>
  <si>
    <t xml:space="preserve">Verde</t>
  </si>
  <si>
    <t xml:space="preserve">Item atendido pelo edital.</t>
  </si>
  <si>
    <t xml:space="preserve">Não conforme</t>
  </si>
  <si>
    <t xml:space="preserve">Vermelho</t>
  </si>
  <si>
    <t xml:space="preserve">Item NÃO atendido — corrigir antes de publicar.</t>
  </si>
  <si>
    <t xml:space="preserve">Não aplicável</t>
  </si>
  <si>
    <t xml:space="preserve">Cinza</t>
  </si>
  <si>
    <t xml:space="preserve">Item não se aplica ao objeto/contexto.</t>
  </si>
  <si>
    <t xml:space="preserve">Pendente</t>
  </si>
  <si>
    <t xml:space="preserve">Amarelo</t>
  </si>
  <si>
    <t xml:space="preserve">Ainda não revisado (default).</t>
  </si>
  <si>
    <t xml:space="preserve">Checklist — 32 pontos críticos</t>
  </si>
  <si>
    <t xml:space="preserve">#</t>
  </si>
  <si>
    <t xml:space="preserve">Bloco</t>
  </si>
  <si>
    <t xml:space="preserve">Ponto a verificar</t>
  </si>
  <si>
    <t xml:space="preserve">Base normativa / referência</t>
  </si>
  <si>
    <t xml:space="preserve">Status</t>
  </si>
  <si>
    <t xml:space="preserve">Observação</t>
  </si>
  <si>
    <t xml:space="preserve">1</t>
  </si>
  <si>
    <t xml:space="preserve">Planejamento</t>
  </si>
  <si>
    <t xml:space="preserve">A contratação consta do PCA do exercício?</t>
  </si>
  <si>
    <t xml:space="preserve">Art. 12, VII — Lei 14.133/2021</t>
  </si>
  <si>
    <t xml:space="preserve">2</t>
  </si>
  <si>
    <t xml:space="preserve">ETP foi elaborado com as 11 seções obrigatórias?</t>
  </si>
  <si>
    <t xml:space="preserve">Art. 18 — Lei 14.133/2021</t>
  </si>
  <si>
    <t xml:space="preserve">3</t>
  </si>
  <si>
    <t xml:space="preserve">Justificativa da necessidade está articulada (≥3 argumentos)?</t>
  </si>
  <si>
    <t xml:space="preserve">Art. 18, I — Lei 14.133; vide R05</t>
  </si>
  <si>
    <t xml:space="preserve">4</t>
  </si>
  <si>
    <t xml:space="preserve">Pesquisa de preços com ≥3 fontes diversificadas e tratamento estatístico?</t>
  </si>
  <si>
    <t xml:space="preserve">Art. 23 — Lei 14.133; IN SEGES 65/2021</t>
  </si>
  <si>
    <t xml:space="preserve">5</t>
  </si>
  <si>
    <t xml:space="preserve">Dotação orçamentária identificada (unidade, programa, fonte, elemento)?</t>
  </si>
  <si>
    <t xml:space="preserve">Lei 4.320/1964; Lei 14.133, art. 18, X</t>
  </si>
  <si>
    <t xml:space="preserve">6</t>
  </si>
  <si>
    <t xml:space="preserve">Parecer jurídico da assessoria foi exarado e está no processo?</t>
  </si>
  <si>
    <t xml:space="preserve">Art. 53 — Lei 14.133</t>
  </si>
  <si>
    <t xml:space="preserve">7</t>
  </si>
  <si>
    <t xml:space="preserve">Autorização da autoridade competente está no processo?</t>
  </si>
  <si>
    <t xml:space="preserve">Art. 169 — Lei 14.133</t>
  </si>
  <si>
    <t xml:space="preserve">8</t>
  </si>
  <si>
    <t xml:space="preserve">TR (Termo de Referência) elaborado com as 11 seções obrigatórias?</t>
  </si>
  <si>
    <t xml:space="preserve">Art. 6º, XXIII e art. 40 — Lei 14.133</t>
  </si>
  <si>
    <t xml:space="preserve">9</t>
  </si>
  <si>
    <t xml:space="preserve">Objeto</t>
  </si>
  <si>
    <t xml:space="preserve">Descritivo técnico é neutro, sem direcionamento de marca/modelo?</t>
  </si>
  <si>
    <t xml:space="preserve">Art. 41 — Lei 14.133; vide R03</t>
  </si>
  <si>
    <t xml:space="preserve">10</t>
  </si>
  <si>
    <t xml:space="preserve">Objeto identifica claramente a finalidade EDUCACIONAL (não-paciente)?</t>
  </si>
  <si>
    <t xml:space="preserve">RDC 751/2022 ANVISA; vide R03 e R04</t>
  </si>
  <si>
    <t xml:space="preserve">11</t>
  </si>
  <si>
    <t xml:space="preserve">Edital NÃO exige indevidamente registro ANVISA (RDC 185/56/59)?</t>
  </si>
  <si>
    <t xml:space="preserve">Art. 41 — Lei 14.133; RDC 751/2022</t>
  </si>
  <si>
    <t xml:space="preserve">12</t>
  </si>
  <si>
    <t xml:space="preserve">Códigos CATMAT inseridos e adequados à categoria de uso educacional?</t>
  </si>
  <si>
    <t xml:space="preserve">Comprasnet/SIASG; vide R08</t>
  </si>
  <si>
    <t xml:space="preserve">13</t>
  </si>
  <si>
    <t xml:space="preserve">Unidade de medida e quantitativo correspondem ao ETP?</t>
  </si>
  <si>
    <t xml:space="preserve">Coerência com etapa 4 do ETP</t>
  </si>
  <si>
    <t xml:space="preserve">14</t>
  </si>
  <si>
    <t xml:space="preserve">Critérios de sustentabilidade incorporados (embalagem, política do fornecedor)?</t>
  </si>
  <si>
    <t xml:space="preserve">IN SEGES 65/2021; LC 123/2006</t>
  </si>
  <si>
    <t xml:space="preserve">15</t>
  </si>
  <si>
    <t xml:space="preserve">Prazo de entrega compatível com mercado (30-60 dias instrumental; 60-90 equipamentos)?</t>
  </si>
  <si>
    <t xml:space="preserve">Boas práticas de mercado</t>
  </si>
  <si>
    <t xml:space="preserve">16</t>
  </si>
  <si>
    <t xml:space="preserve">Garantia mínima de 12 meses + prazo de atendimento (≤15 dias) especificados?</t>
  </si>
  <si>
    <t xml:space="preserve">CDC + boas práticas; Lei 14.133, art. 96</t>
  </si>
  <si>
    <t xml:space="preserve">17</t>
  </si>
  <si>
    <t xml:space="preserve">Habilitação</t>
  </si>
  <si>
    <t xml:space="preserve">Atestado de capacidade técnica exige ≤50% do quantitativo do objeto?</t>
  </si>
  <si>
    <t xml:space="preserve">TCU — jurisprudência consolidada; art. 67 Lei 14.133</t>
  </si>
  <si>
    <t xml:space="preserve">18</t>
  </si>
  <si>
    <t xml:space="preserve">Habilitação jurídica completa (contrato social, CNPJ, alvará)?</t>
  </si>
  <si>
    <t xml:space="preserve">Art. 63 — Lei 14.133</t>
  </si>
  <si>
    <t xml:space="preserve">19</t>
  </si>
  <si>
    <t xml:space="preserve">Habilitação fiscal e trabalhista exigida (CNDs federal, estadual, municipal, FGTS, trabalhista)?</t>
  </si>
  <si>
    <t xml:space="preserve">Art. 68 — Lei 14.133</t>
  </si>
  <si>
    <t xml:space="preserve">20</t>
  </si>
  <si>
    <t xml:space="preserve">Declaração do fornecedor sobre natureza educacional do produto exigida?</t>
  </si>
  <si>
    <t xml:space="preserve">Anexo B do modelo R02 (TR)</t>
  </si>
  <si>
    <t xml:space="preserve">21</t>
  </si>
  <si>
    <t xml:space="preserve">Tratamento diferenciado para ME/EPP previsto e correto?</t>
  </si>
  <si>
    <t xml:space="preserve">LC 123/2006; art. 4º Lei 14.133</t>
  </si>
  <si>
    <t xml:space="preserve">22</t>
  </si>
  <si>
    <t xml:space="preserve">Vedações do art. 14 (servidor, dirigente etc.) explicitadas no edital?</t>
  </si>
  <si>
    <t xml:space="preserve">Art. 14 — Lei 14.133</t>
  </si>
  <si>
    <t xml:space="preserve">23</t>
  </si>
  <si>
    <t xml:space="preserve">Pregão</t>
  </si>
  <si>
    <t xml:space="preserve">Modalidade pregão eletrônico, modo de disputa aberto (ou aberto-fechado se justificado)?</t>
  </si>
  <si>
    <t xml:space="preserve">Art. 28 e 29 — Lei 14.133</t>
  </si>
  <si>
    <t xml:space="preserve">24</t>
  </si>
  <si>
    <t xml:space="preserve">Critério de julgamento: menor preço por lote (ou por item, se justificado)?</t>
  </si>
  <si>
    <t xml:space="preserve">Art. 33 — Lei 14.133</t>
  </si>
  <si>
    <t xml:space="preserve">25</t>
  </si>
  <si>
    <t xml:space="preserve">Prazo de publicação do edital cumpre o mínimo legal (8 dias úteis para bens comuns)?</t>
  </si>
  <si>
    <t xml:space="preserve">Art. 55 — Lei 14.133</t>
  </si>
  <si>
    <t xml:space="preserve">26</t>
  </si>
  <si>
    <t xml:space="preserve">Anexos do edital completos (TR, planilha, minuta de contrato, declarações-modelo)?</t>
  </si>
  <si>
    <t xml:space="preserve">Boas práticas — instrução completa do processo</t>
  </si>
  <si>
    <t xml:space="preserve">27</t>
  </si>
  <si>
    <t xml:space="preserve">Publicação no PNCP + Comprasnet/plataforma estadual confirmada?</t>
  </si>
  <si>
    <t xml:space="preserve">Art. 174 — Lei 14.133</t>
  </si>
  <si>
    <t xml:space="preserve">28</t>
  </si>
  <si>
    <t xml:space="preserve">Contrato</t>
  </si>
  <si>
    <t xml:space="preserve">Gestor do contrato + fiscal técnico + fiscal administrativo designados?</t>
  </si>
  <si>
    <t xml:space="preserve">Art. 117 — Lei 14.133</t>
  </si>
  <si>
    <t xml:space="preserve">29</t>
  </si>
  <si>
    <t xml:space="preserve">Cláusulas de recebimento provisório (5 dias) e definitivo (15 dias) presentes?</t>
  </si>
  <si>
    <t xml:space="preserve">Art. 140 — Lei 14.133</t>
  </si>
  <si>
    <t xml:space="preserve">30</t>
  </si>
  <si>
    <t xml:space="preserve">Sanções por inadimplemento previstas e proporcionais (multa, suspensão, inidoneidade)?</t>
  </si>
  <si>
    <t xml:space="preserve">Arts. 155-163 — Lei 14.133</t>
  </si>
  <si>
    <t xml:space="preserve">31</t>
  </si>
  <si>
    <t xml:space="preserve">Cláusula de reajuste/repactuação adequada ao prazo (anual, se &gt; 12 meses)?</t>
  </si>
  <si>
    <t xml:space="preserve">Art. 25, §7º — Lei 14.133</t>
  </si>
  <si>
    <t xml:space="preserve">32</t>
  </si>
  <si>
    <t xml:space="preserve">Cláusulas de alteração contratual (quantitativa ±25%, qualitativa) presentes?</t>
  </si>
  <si>
    <t xml:space="preserve">Art. 124-126 — Lei 14.133</t>
  </si>
  <si>
    <t xml:space="preserve">Resumo da conformidade do edital</t>
  </si>
  <si>
    <t xml:space="preserve">Indicadores calculados automaticamente a partir da aba 'Checklist'.</t>
  </si>
  <si>
    <t xml:space="preserve">Total de pontos</t>
  </si>
  <si>
    <t xml:space="preserve">% Conformidade (Conforme / (Total - N/A))</t>
  </si>
  <si>
    <t xml:space="preserve">Diagnóstico:</t>
  </si>
  <si>
    <t xml:space="preserve">Distribuição por bloco temático: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</si>
</sst>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2"/>
      <color rgb="FF1F3A5F"/>
      <name val="Arial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0"/>
      <name val="Arial"/>
      <family val="0"/>
      <charset val="1"/>
    </font>
    <font>
      <b val="true"/>
      <sz val="12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  <fill>
      <patternFill patternType="solid">
        <fgColor rgb="FFD5F0D5"/>
        <bgColor rgb="FFD5E8F0"/>
      </patternFill>
    </fill>
    <fill>
      <patternFill patternType="solid">
        <fgColor rgb="FFF8D7DA"/>
        <bgColor rgb="FFFAEBEB"/>
      </patternFill>
    </fill>
    <fill>
      <patternFill patternType="solid">
        <fgColor rgb="FFFFFF00"/>
        <bgColor rgb="FFFFFF00"/>
      </patternFill>
    </fill>
    <fill>
      <patternFill patternType="solid">
        <fgColor rgb="FFEBF5FA"/>
        <bgColor rgb="FFE6F7E6"/>
      </patternFill>
    </fill>
    <fill>
      <patternFill patternType="solid">
        <fgColor rgb="FFFFF5E6"/>
        <bgColor rgb="FFFFF9E6"/>
      </patternFill>
    </fill>
    <fill>
      <patternFill patternType="solid">
        <fgColor rgb="FFF0E6FF"/>
        <bgColor rgb="FFFAEBEB"/>
      </patternFill>
    </fill>
    <fill>
      <patternFill patternType="solid">
        <fgColor rgb="FFE6F7E6"/>
        <bgColor rgb="FFEBF5FA"/>
      </patternFill>
    </fill>
    <fill>
      <patternFill patternType="solid">
        <fgColor rgb="FFFAEBEB"/>
        <bgColor rgb="FFFFF5E6"/>
      </patternFill>
    </fill>
    <fill>
      <patternFill patternType="solid">
        <fgColor rgb="FFFFF9E6"/>
        <bgColor rgb="FFFFF5E6"/>
      </patternFill>
    </fill>
    <fill>
      <patternFill patternType="solid">
        <fgColor rgb="FFD5E8F0"/>
        <bgColor rgb="FFD5F0D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9E6"/>
      <rgbColor rgb="FFE6F7E6"/>
      <rgbColor rgb="FF660066"/>
      <rgbColor rgb="FFFF8080"/>
      <rgbColor rgb="FF0066CC"/>
      <rgbColor rgb="FFD5E8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A"/>
      <rgbColor rgb="FFD5F0D5"/>
      <rgbColor rgb="FFFFF5E6"/>
      <rgbColor rgb="FFF0E6FF"/>
      <rgbColor rgb="FFFAEBEB"/>
      <rgbColor rgb="FFCC99FF"/>
      <rgbColor rgb="FFF8D7DA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35"/>
    <col collapsed="false" customWidth="true" hidden="false" outlineLevel="0" max="3" min="3" style="0" width="50"/>
  </cols>
  <sheetData>
    <row r="1" customFormat="false" ht="31.5" hidden="false" customHeight="true" outlineLevel="0" collapsed="false">
      <c r="A1" s="1" t="s">
        <v>0</v>
      </c>
      <c r="B1" s="1"/>
      <c r="C1" s="1"/>
    </row>
    <row r="3" customFormat="false" ht="60" hidden="false" customHeight="true" outlineLevel="0" collapsed="false">
      <c r="A3" s="2" t="s">
        <v>1</v>
      </c>
      <c r="B3" s="2"/>
      <c r="C3" s="2"/>
    </row>
    <row r="5" customFormat="false" ht="15" hidden="false" customHeight="false" outlineLevel="0" collapsed="false">
      <c r="A5" s="3" t="s">
        <v>2</v>
      </c>
    </row>
    <row r="6" customFormat="false" ht="30" hidden="false" customHeight="true" outlineLevel="0" collapsed="false">
      <c r="A6" s="4" t="s">
        <v>3</v>
      </c>
      <c r="B6" s="4" t="s">
        <v>4</v>
      </c>
      <c r="C6" s="5" t="s">
        <v>5</v>
      </c>
    </row>
    <row r="7" customFormat="false" ht="30" hidden="false" customHeight="true" outlineLevel="0" collapsed="false">
      <c r="A7" s="4" t="s">
        <v>6</v>
      </c>
      <c r="B7" s="4" t="s">
        <v>7</v>
      </c>
      <c r="C7" s="5" t="s">
        <v>8</v>
      </c>
    </row>
    <row r="8" customFormat="false" ht="30" hidden="false" customHeight="true" outlineLevel="0" collapsed="false">
      <c r="A8" s="4" t="s">
        <v>9</v>
      </c>
      <c r="B8" s="4" t="s">
        <v>10</v>
      </c>
      <c r="C8" s="5" t="s">
        <v>11</v>
      </c>
    </row>
    <row r="9" customFormat="false" ht="30" hidden="false" customHeight="true" outlineLevel="0" collapsed="false">
      <c r="A9" s="4" t="s">
        <v>12</v>
      </c>
      <c r="B9" s="4" t="s">
        <v>13</v>
      </c>
      <c r="C9" s="5" t="s">
        <v>14</v>
      </c>
    </row>
    <row r="10" customFormat="false" ht="30" hidden="false" customHeight="true" outlineLevel="0" collapsed="false">
      <c r="A10" s="4" t="s">
        <v>15</v>
      </c>
      <c r="B10" s="4" t="s">
        <v>16</v>
      </c>
      <c r="C10" s="5" t="s">
        <v>17</v>
      </c>
    </row>
    <row r="12" customFormat="false" ht="15" hidden="false" customHeight="false" outlineLevel="0" collapsed="false">
      <c r="A12" s="3" t="s">
        <v>18</v>
      </c>
    </row>
    <row r="13" customFormat="false" ht="21.75" hidden="false" customHeight="true" outlineLevel="0" collapsed="false">
      <c r="A13" s="6" t="s">
        <v>19</v>
      </c>
      <c r="B13" s="6"/>
      <c r="C13" s="6"/>
    </row>
    <row r="14" customFormat="false" ht="21.75" hidden="false" customHeight="true" outlineLevel="0" collapsed="false">
      <c r="A14" s="6" t="s">
        <v>20</v>
      </c>
      <c r="B14" s="6"/>
      <c r="C14" s="6"/>
    </row>
    <row r="15" customFormat="false" ht="21.75" hidden="false" customHeight="true" outlineLevel="0" collapsed="false">
      <c r="A15" s="6" t="s">
        <v>21</v>
      </c>
      <c r="B15" s="6"/>
      <c r="C15" s="6"/>
    </row>
    <row r="16" customFormat="false" ht="21.75" hidden="false" customHeight="true" outlineLevel="0" collapsed="false">
      <c r="A16" s="6" t="s">
        <v>22</v>
      </c>
      <c r="B16" s="6"/>
      <c r="C16" s="6"/>
    </row>
    <row r="17" customFormat="false" ht="21.75" hidden="false" customHeight="true" outlineLevel="0" collapsed="false">
      <c r="A17" s="6" t="s">
        <v>23</v>
      </c>
      <c r="B17" s="6"/>
      <c r="C17" s="6"/>
    </row>
    <row r="19" customFormat="false" ht="15" hidden="false" customHeight="false" outlineLevel="0" collapsed="false">
      <c r="A19" s="3" t="s">
        <v>24</v>
      </c>
    </row>
    <row r="20" customFormat="false" ht="15" hidden="false" customHeight="false" outlineLevel="0" collapsed="false">
      <c r="A20" s="7" t="s">
        <v>25</v>
      </c>
      <c r="B20" s="0" t="s">
        <v>26</v>
      </c>
      <c r="C20" s="8" t="s">
        <v>27</v>
      </c>
    </row>
    <row r="21" customFormat="false" ht="15" hidden="false" customHeight="false" outlineLevel="0" collapsed="false">
      <c r="A21" s="9" t="s">
        <v>28</v>
      </c>
      <c r="B21" s="0" t="s">
        <v>29</v>
      </c>
      <c r="C21" s="8" t="s">
        <v>30</v>
      </c>
    </row>
    <row r="22" customFormat="false" ht="15" hidden="false" customHeight="false" outlineLevel="0" collapsed="false">
      <c r="A22" s="4" t="s">
        <v>31</v>
      </c>
      <c r="B22" s="0" t="s">
        <v>32</v>
      </c>
      <c r="C22" s="8" t="s">
        <v>33</v>
      </c>
    </row>
    <row r="23" customFormat="false" ht="15" hidden="false" customHeight="false" outlineLevel="0" collapsed="false">
      <c r="A23" s="10" t="s">
        <v>34</v>
      </c>
      <c r="B23" s="0" t="s">
        <v>35</v>
      </c>
      <c r="C23" s="8" t="s">
        <v>36</v>
      </c>
    </row>
  </sheetData>
  <mergeCells count="7">
    <mergeCell ref="A1:C1"/>
    <mergeCell ref="A3:C3"/>
    <mergeCell ref="A13:C13"/>
    <mergeCell ref="A14:C14"/>
    <mergeCell ref="A15:C15"/>
    <mergeCell ref="A16:C16"/>
    <mergeCell ref="A17:C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4"/>
    <col collapsed="false" customWidth="true" hidden="false" outlineLevel="0" max="3" min="3" style="0" width="50"/>
    <col collapsed="false" customWidth="true" hidden="false" outlineLevel="0" max="4" min="4" style="0" width="32"/>
    <col collapsed="false" customWidth="true" hidden="false" outlineLevel="0" max="5" min="5" style="0" width="16"/>
    <col collapsed="false" customWidth="true" hidden="false" outlineLevel="0" max="6" min="6" style="0" width="30"/>
  </cols>
  <sheetData>
    <row r="1" customFormat="false" ht="30" hidden="false" customHeight="true" outlineLevel="0" collapsed="false">
      <c r="A1" s="11" t="s">
        <v>37</v>
      </c>
      <c r="B1" s="11"/>
      <c r="C1" s="11"/>
      <c r="D1" s="11"/>
      <c r="E1" s="11"/>
      <c r="F1" s="11"/>
    </row>
    <row r="3" customFormat="false" ht="33.75" hidden="false" customHeight="true" outlineLevel="0" collapsed="false">
      <c r="A3" s="12" t="s">
        <v>38</v>
      </c>
      <c r="B3" s="12" t="s">
        <v>39</v>
      </c>
      <c r="C3" s="12" t="s">
        <v>40</v>
      </c>
      <c r="D3" s="12" t="s">
        <v>41</v>
      </c>
      <c r="E3" s="12" t="s">
        <v>42</v>
      </c>
      <c r="F3" s="12" t="s">
        <v>43</v>
      </c>
    </row>
    <row r="4" customFormat="false" ht="42" hidden="false" customHeight="true" outlineLevel="0" collapsed="false">
      <c r="A4" s="13" t="s">
        <v>44</v>
      </c>
      <c r="B4" s="14" t="s">
        <v>45</v>
      </c>
      <c r="C4" s="15" t="s">
        <v>46</v>
      </c>
      <c r="D4" s="16" t="s">
        <v>47</v>
      </c>
      <c r="E4" s="17" t="s">
        <v>34</v>
      </c>
      <c r="F4" s="18"/>
    </row>
    <row r="5" customFormat="false" ht="42" hidden="false" customHeight="true" outlineLevel="0" collapsed="false">
      <c r="A5" s="13" t="s">
        <v>48</v>
      </c>
      <c r="B5" s="14" t="s">
        <v>45</v>
      </c>
      <c r="C5" s="15" t="s">
        <v>49</v>
      </c>
      <c r="D5" s="16" t="s">
        <v>50</v>
      </c>
      <c r="E5" s="17" t="s">
        <v>34</v>
      </c>
      <c r="F5" s="18"/>
    </row>
    <row r="6" customFormat="false" ht="42" hidden="false" customHeight="true" outlineLevel="0" collapsed="false">
      <c r="A6" s="13" t="s">
        <v>51</v>
      </c>
      <c r="B6" s="14" t="s">
        <v>45</v>
      </c>
      <c r="C6" s="15" t="s">
        <v>52</v>
      </c>
      <c r="D6" s="16" t="s">
        <v>53</v>
      </c>
      <c r="E6" s="17" t="s">
        <v>34</v>
      </c>
      <c r="F6" s="18"/>
    </row>
    <row r="7" customFormat="false" ht="42" hidden="false" customHeight="true" outlineLevel="0" collapsed="false">
      <c r="A7" s="13" t="s">
        <v>54</v>
      </c>
      <c r="B7" s="14" t="s">
        <v>45</v>
      </c>
      <c r="C7" s="15" t="s">
        <v>55</v>
      </c>
      <c r="D7" s="16" t="s">
        <v>56</v>
      </c>
      <c r="E7" s="17" t="s">
        <v>34</v>
      </c>
      <c r="F7" s="18"/>
    </row>
    <row r="8" customFormat="false" ht="42" hidden="false" customHeight="true" outlineLevel="0" collapsed="false">
      <c r="A8" s="13" t="s">
        <v>57</v>
      </c>
      <c r="B8" s="14" t="s">
        <v>45</v>
      </c>
      <c r="C8" s="15" t="s">
        <v>58</v>
      </c>
      <c r="D8" s="16" t="s">
        <v>59</v>
      </c>
      <c r="E8" s="17" t="s">
        <v>34</v>
      </c>
      <c r="F8" s="18"/>
    </row>
    <row r="9" customFormat="false" ht="42" hidden="false" customHeight="true" outlineLevel="0" collapsed="false">
      <c r="A9" s="13" t="s">
        <v>60</v>
      </c>
      <c r="B9" s="14" t="s">
        <v>45</v>
      </c>
      <c r="C9" s="15" t="s">
        <v>61</v>
      </c>
      <c r="D9" s="16" t="s">
        <v>62</v>
      </c>
      <c r="E9" s="17" t="s">
        <v>34</v>
      </c>
      <c r="F9" s="18"/>
    </row>
    <row r="10" customFormat="false" ht="42" hidden="false" customHeight="true" outlineLevel="0" collapsed="false">
      <c r="A10" s="13" t="s">
        <v>63</v>
      </c>
      <c r="B10" s="14" t="s">
        <v>45</v>
      </c>
      <c r="C10" s="15" t="s">
        <v>64</v>
      </c>
      <c r="D10" s="16" t="s">
        <v>65</v>
      </c>
      <c r="E10" s="17" t="s">
        <v>34</v>
      </c>
      <c r="F10" s="18"/>
    </row>
    <row r="11" customFormat="false" ht="42" hidden="false" customHeight="true" outlineLevel="0" collapsed="false">
      <c r="A11" s="13" t="s">
        <v>66</v>
      </c>
      <c r="B11" s="14" t="s">
        <v>45</v>
      </c>
      <c r="C11" s="15" t="s">
        <v>67</v>
      </c>
      <c r="D11" s="16" t="s">
        <v>68</v>
      </c>
      <c r="E11" s="17" t="s">
        <v>34</v>
      </c>
      <c r="F11" s="18"/>
    </row>
    <row r="12" customFormat="false" ht="42" hidden="false" customHeight="true" outlineLevel="0" collapsed="false">
      <c r="A12" s="13" t="s">
        <v>69</v>
      </c>
      <c r="B12" s="19" t="s">
        <v>70</v>
      </c>
      <c r="C12" s="15" t="s">
        <v>71</v>
      </c>
      <c r="D12" s="16" t="s">
        <v>72</v>
      </c>
      <c r="E12" s="17" t="s">
        <v>34</v>
      </c>
      <c r="F12" s="18"/>
    </row>
    <row r="13" customFormat="false" ht="42" hidden="false" customHeight="true" outlineLevel="0" collapsed="false">
      <c r="A13" s="13" t="s">
        <v>73</v>
      </c>
      <c r="B13" s="19" t="s">
        <v>70</v>
      </c>
      <c r="C13" s="15" t="s">
        <v>74</v>
      </c>
      <c r="D13" s="16" t="s">
        <v>75</v>
      </c>
      <c r="E13" s="17" t="s">
        <v>34</v>
      </c>
      <c r="F13" s="18"/>
    </row>
    <row r="14" customFormat="false" ht="42" hidden="false" customHeight="true" outlineLevel="0" collapsed="false">
      <c r="A14" s="13" t="s">
        <v>76</v>
      </c>
      <c r="B14" s="19" t="s">
        <v>70</v>
      </c>
      <c r="C14" s="15" t="s">
        <v>77</v>
      </c>
      <c r="D14" s="16" t="s">
        <v>78</v>
      </c>
      <c r="E14" s="17" t="s">
        <v>34</v>
      </c>
      <c r="F14" s="18"/>
    </row>
    <row r="15" customFormat="false" ht="42" hidden="false" customHeight="true" outlineLevel="0" collapsed="false">
      <c r="A15" s="13" t="s">
        <v>79</v>
      </c>
      <c r="B15" s="19" t="s">
        <v>70</v>
      </c>
      <c r="C15" s="15" t="s">
        <v>80</v>
      </c>
      <c r="D15" s="16" t="s">
        <v>81</v>
      </c>
      <c r="E15" s="17" t="s">
        <v>34</v>
      </c>
      <c r="F15" s="18"/>
    </row>
    <row r="16" customFormat="false" ht="42" hidden="false" customHeight="true" outlineLevel="0" collapsed="false">
      <c r="A16" s="13" t="s">
        <v>82</v>
      </c>
      <c r="B16" s="19" t="s">
        <v>70</v>
      </c>
      <c r="C16" s="15" t="s">
        <v>83</v>
      </c>
      <c r="D16" s="16" t="s">
        <v>84</v>
      </c>
      <c r="E16" s="17" t="s">
        <v>34</v>
      </c>
      <c r="F16" s="18"/>
    </row>
    <row r="17" customFormat="false" ht="42" hidden="false" customHeight="true" outlineLevel="0" collapsed="false">
      <c r="A17" s="13" t="s">
        <v>85</v>
      </c>
      <c r="B17" s="19" t="s">
        <v>70</v>
      </c>
      <c r="C17" s="15" t="s">
        <v>86</v>
      </c>
      <c r="D17" s="16" t="s">
        <v>87</v>
      </c>
      <c r="E17" s="17" t="s">
        <v>34</v>
      </c>
      <c r="F17" s="18"/>
    </row>
    <row r="18" customFormat="false" ht="42" hidden="false" customHeight="true" outlineLevel="0" collapsed="false">
      <c r="A18" s="13" t="s">
        <v>88</v>
      </c>
      <c r="B18" s="19" t="s">
        <v>70</v>
      </c>
      <c r="C18" s="15" t="s">
        <v>89</v>
      </c>
      <c r="D18" s="16" t="s">
        <v>90</v>
      </c>
      <c r="E18" s="17" t="s">
        <v>34</v>
      </c>
      <c r="F18" s="18"/>
    </row>
    <row r="19" customFormat="false" ht="42" hidden="false" customHeight="true" outlineLevel="0" collapsed="false">
      <c r="A19" s="13" t="s">
        <v>91</v>
      </c>
      <c r="B19" s="19" t="s">
        <v>70</v>
      </c>
      <c r="C19" s="15" t="s">
        <v>92</v>
      </c>
      <c r="D19" s="16" t="s">
        <v>93</v>
      </c>
      <c r="E19" s="17" t="s">
        <v>34</v>
      </c>
      <c r="F19" s="18"/>
    </row>
    <row r="20" customFormat="false" ht="42" hidden="false" customHeight="true" outlineLevel="0" collapsed="false">
      <c r="A20" s="13" t="s">
        <v>94</v>
      </c>
      <c r="B20" s="20" t="s">
        <v>95</v>
      </c>
      <c r="C20" s="15" t="s">
        <v>96</v>
      </c>
      <c r="D20" s="16" t="s">
        <v>97</v>
      </c>
      <c r="E20" s="17" t="s">
        <v>34</v>
      </c>
      <c r="F20" s="18"/>
    </row>
    <row r="21" customFormat="false" ht="42" hidden="false" customHeight="true" outlineLevel="0" collapsed="false">
      <c r="A21" s="13" t="s">
        <v>98</v>
      </c>
      <c r="B21" s="20" t="s">
        <v>95</v>
      </c>
      <c r="C21" s="15" t="s">
        <v>99</v>
      </c>
      <c r="D21" s="16" t="s">
        <v>100</v>
      </c>
      <c r="E21" s="17" t="s">
        <v>34</v>
      </c>
      <c r="F21" s="18"/>
    </row>
    <row r="22" customFormat="false" ht="42" hidden="false" customHeight="true" outlineLevel="0" collapsed="false">
      <c r="A22" s="13" t="s">
        <v>101</v>
      </c>
      <c r="B22" s="20" t="s">
        <v>95</v>
      </c>
      <c r="C22" s="15" t="s">
        <v>102</v>
      </c>
      <c r="D22" s="16" t="s">
        <v>103</v>
      </c>
      <c r="E22" s="17" t="s">
        <v>34</v>
      </c>
      <c r="F22" s="18"/>
    </row>
    <row r="23" customFormat="false" ht="42" hidden="false" customHeight="true" outlineLevel="0" collapsed="false">
      <c r="A23" s="13" t="s">
        <v>104</v>
      </c>
      <c r="B23" s="20" t="s">
        <v>95</v>
      </c>
      <c r="C23" s="15" t="s">
        <v>105</v>
      </c>
      <c r="D23" s="16" t="s">
        <v>106</v>
      </c>
      <c r="E23" s="17" t="s">
        <v>34</v>
      </c>
      <c r="F23" s="18"/>
    </row>
    <row r="24" customFormat="false" ht="42" hidden="false" customHeight="true" outlineLevel="0" collapsed="false">
      <c r="A24" s="13" t="s">
        <v>107</v>
      </c>
      <c r="B24" s="20" t="s">
        <v>95</v>
      </c>
      <c r="C24" s="15" t="s">
        <v>108</v>
      </c>
      <c r="D24" s="16" t="s">
        <v>109</v>
      </c>
      <c r="E24" s="17" t="s">
        <v>34</v>
      </c>
      <c r="F24" s="18"/>
    </row>
    <row r="25" customFormat="false" ht="42" hidden="false" customHeight="true" outlineLevel="0" collapsed="false">
      <c r="A25" s="13" t="s">
        <v>110</v>
      </c>
      <c r="B25" s="20" t="s">
        <v>95</v>
      </c>
      <c r="C25" s="15" t="s">
        <v>111</v>
      </c>
      <c r="D25" s="16" t="s">
        <v>112</v>
      </c>
      <c r="E25" s="17" t="s">
        <v>34</v>
      </c>
      <c r="F25" s="18"/>
    </row>
    <row r="26" customFormat="false" ht="42" hidden="false" customHeight="true" outlineLevel="0" collapsed="false">
      <c r="A26" s="13" t="s">
        <v>113</v>
      </c>
      <c r="B26" s="21" t="s">
        <v>114</v>
      </c>
      <c r="C26" s="15" t="s">
        <v>115</v>
      </c>
      <c r="D26" s="16" t="s">
        <v>116</v>
      </c>
      <c r="E26" s="17" t="s">
        <v>34</v>
      </c>
      <c r="F26" s="18"/>
    </row>
    <row r="27" customFormat="false" ht="42" hidden="false" customHeight="true" outlineLevel="0" collapsed="false">
      <c r="A27" s="13" t="s">
        <v>117</v>
      </c>
      <c r="B27" s="21" t="s">
        <v>114</v>
      </c>
      <c r="C27" s="15" t="s">
        <v>118</v>
      </c>
      <c r="D27" s="16" t="s">
        <v>119</v>
      </c>
      <c r="E27" s="17" t="s">
        <v>34</v>
      </c>
      <c r="F27" s="18"/>
    </row>
    <row r="28" customFormat="false" ht="42" hidden="false" customHeight="true" outlineLevel="0" collapsed="false">
      <c r="A28" s="13" t="s">
        <v>120</v>
      </c>
      <c r="B28" s="21" t="s">
        <v>114</v>
      </c>
      <c r="C28" s="15" t="s">
        <v>121</v>
      </c>
      <c r="D28" s="16" t="s">
        <v>122</v>
      </c>
      <c r="E28" s="17" t="s">
        <v>34</v>
      </c>
      <c r="F28" s="18"/>
    </row>
    <row r="29" customFormat="false" ht="42" hidden="false" customHeight="true" outlineLevel="0" collapsed="false">
      <c r="A29" s="13" t="s">
        <v>123</v>
      </c>
      <c r="B29" s="21" t="s">
        <v>114</v>
      </c>
      <c r="C29" s="15" t="s">
        <v>124</v>
      </c>
      <c r="D29" s="16" t="s">
        <v>125</v>
      </c>
      <c r="E29" s="17" t="s">
        <v>34</v>
      </c>
      <c r="F29" s="18"/>
    </row>
    <row r="30" customFormat="false" ht="42" hidden="false" customHeight="true" outlineLevel="0" collapsed="false">
      <c r="A30" s="13" t="s">
        <v>126</v>
      </c>
      <c r="B30" s="21" t="s">
        <v>114</v>
      </c>
      <c r="C30" s="15" t="s">
        <v>127</v>
      </c>
      <c r="D30" s="16" t="s">
        <v>128</v>
      </c>
      <c r="E30" s="17" t="s">
        <v>34</v>
      </c>
      <c r="F30" s="18"/>
    </row>
    <row r="31" customFormat="false" ht="42" hidden="false" customHeight="true" outlineLevel="0" collapsed="false">
      <c r="A31" s="13" t="s">
        <v>129</v>
      </c>
      <c r="B31" s="22" t="s">
        <v>130</v>
      </c>
      <c r="C31" s="15" t="s">
        <v>131</v>
      </c>
      <c r="D31" s="16" t="s">
        <v>132</v>
      </c>
      <c r="E31" s="17" t="s">
        <v>34</v>
      </c>
      <c r="F31" s="18"/>
    </row>
    <row r="32" customFormat="false" ht="42" hidden="false" customHeight="true" outlineLevel="0" collapsed="false">
      <c r="A32" s="13" t="s">
        <v>133</v>
      </c>
      <c r="B32" s="22" t="s">
        <v>130</v>
      </c>
      <c r="C32" s="15" t="s">
        <v>134</v>
      </c>
      <c r="D32" s="16" t="s">
        <v>135</v>
      </c>
      <c r="E32" s="17" t="s">
        <v>34</v>
      </c>
      <c r="F32" s="18"/>
    </row>
    <row r="33" customFormat="false" ht="42" hidden="false" customHeight="true" outlineLevel="0" collapsed="false">
      <c r="A33" s="13" t="s">
        <v>136</v>
      </c>
      <c r="B33" s="22" t="s">
        <v>130</v>
      </c>
      <c r="C33" s="15" t="s">
        <v>137</v>
      </c>
      <c r="D33" s="16" t="s">
        <v>138</v>
      </c>
      <c r="E33" s="17" t="s">
        <v>34</v>
      </c>
      <c r="F33" s="18"/>
    </row>
    <row r="34" customFormat="false" ht="42" hidden="false" customHeight="true" outlineLevel="0" collapsed="false">
      <c r="A34" s="13" t="s">
        <v>139</v>
      </c>
      <c r="B34" s="22" t="s">
        <v>130</v>
      </c>
      <c r="C34" s="15" t="s">
        <v>140</v>
      </c>
      <c r="D34" s="16" t="s">
        <v>141</v>
      </c>
      <c r="E34" s="17" t="s">
        <v>34</v>
      </c>
      <c r="F34" s="18"/>
    </row>
    <row r="35" customFormat="false" ht="42" hidden="false" customHeight="true" outlineLevel="0" collapsed="false">
      <c r="A35" s="13" t="s">
        <v>142</v>
      </c>
      <c r="B35" s="22" t="s">
        <v>130</v>
      </c>
      <c r="C35" s="15" t="s">
        <v>143</v>
      </c>
      <c r="D35" s="16" t="s">
        <v>144</v>
      </c>
      <c r="E35" s="17" t="s">
        <v>34</v>
      </c>
      <c r="F35" s="18"/>
    </row>
  </sheetData>
  <mergeCells count="1">
    <mergeCell ref="A1:F1"/>
  </mergeCells>
  <dataValidations count="1">
    <dataValidation allowBlank="true" errorStyle="stop" operator="between" showDropDown="false" showErrorMessage="false" showInputMessage="false" sqref="E4:E35" type="list">
      <formula1>"Conforme,Não conforme,Não aplicável,Pendente"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28"/>
    <col collapsed="false" customWidth="true" hidden="false" outlineLevel="0" max="3" min="3" style="0" width="16"/>
  </cols>
  <sheetData>
    <row r="1" customFormat="false" ht="30" hidden="false" customHeight="true" outlineLevel="0" collapsed="false">
      <c r="A1" s="11" t="s">
        <v>145</v>
      </c>
      <c r="B1" s="11"/>
      <c r="C1" s="11"/>
    </row>
    <row r="3" customFormat="false" ht="15" hidden="false" customHeight="false" outlineLevel="0" collapsed="false">
      <c r="A3" s="23" t="s">
        <v>146</v>
      </c>
      <c r="B3" s="23"/>
      <c r="C3" s="23"/>
    </row>
    <row r="5" customFormat="false" ht="24" hidden="false" customHeight="true" outlineLevel="0" collapsed="false">
      <c r="A5" s="24" t="s">
        <v>147</v>
      </c>
      <c r="B5" s="25" t="n">
        <f aca="false">COUNTA(Checklist!C4:C35)</f>
        <v>32</v>
      </c>
    </row>
    <row r="6" customFormat="false" ht="24" hidden="false" customHeight="true" outlineLevel="0" collapsed="false">
      <c r="A6" s="24" t="s">
        <v>25</v>
      </c>
      <c r="B6" s="25" t="n">
        <f aca="false">COUNTIF(Checklist!E4:E35,"Conforme")</f>
        <v>0</v>
      </c>
    </row>
    <row r="7" customFormat="false" ht="24" hidden="false" customHeight="true" outlineLevel="0" collapsed="false">
      <c r="A7" s="24" t="s">
        <v>28</v>
      </c>
      <c r="B7" s="25" t="n">
        <f aca="false">COUNTIF(Checklist!E4:E35,"Não conforme")</f>
        <v>0</v>
      </c>
    </row>
    <row r="8" customFormat="false" ht="24" hidden="false" customHeight="true" outlineLevel="0" collapsed="false">
      <c r="A8" s="24" t="s">
        <v>31</v>
      </c>
      <c r="B8" s="25" t="n">
        <f aca="false">COUNTIF(Checklist!E4:E35,"Não aplicável")</f>
        <v>0</v>
      </c>
    </row>
    <row r="9" customFormat="false" ht="24" hidden="false" customHeight="true" outlineLevel="0" collapsed="false">
      <c r="A9" s="24" t="s">
        <v>34</v>
      </c>
      <c r="B9" s="25" t="n">
        <f aca="false">COUNTIF(Checklist!E4:E35,"Pendente")</f>
        <v>32</v>
      </c>
    </row>
    <row r="10" customFormat="false" ht="24" hidden="false" customHeight="true" outlineLevel="0" collapsed="false">
      <c r="A10" s="24" t="s">
        <v>148</v>
      </c>
      <c r="B10" s="26" t="n">
        <f aca="false">IFERROR(COUNTIF(Checklist!E4:E35,"Conforme")/(COUNTA(Checklist!C4:C35)-COUNTIF(Checklist!E4:E35,"Não aplicável")),0)</f>
        <v>0</v>
      </c>
    </row>
    <row r="12" customFormat="false" ht="15" hidden="false" customHeight="false" outlineLevel="0" collapsed="false">
      <c r="A12" s="3" t="s">
        <v>149</v>
      </c>
    </row>
    <row r="13" customFormat="false" ht="36" hidden="false" customHeight="true" outlineLevel="0" collapsed="false">
      <c r="A13" s="27" t="str">
        <f aca="false">IF(B10=1, "✓ Edital com 100% de conformidade. Apto a publicar.", IF(B10&gt;=0.95, "Conformidade alta — revisar pontos pendentes restantes.", IF(B10&gt;=0.8, "Conformidade média — atenção aos itens não conformes antes de publicar.", "Conformidade baixa — CORRIGIR antes de publicar.")))</f>
        <v>Conformidade baixa — CORRIGIR antes de publicar.</v>
      </c>
      <c r="B13" s="27"/>
      <c r="C13" s="27"/>
    </row>
    <row r="15" customFormat="false" ht="15" hidden="false" customHeight="false" outlineLevel="0" collapsed="false">
      <c r="A15" s="3" t="s">
        <v>150</v>
      </c>
    </row>
    <row r="16" customFormat="false" ht="15" hidden="false" customHeight="false" outlineLevel="0" collapsed="false">
      <c r="A16" s="28" t="s">
        <v>45</v>
      </c>
      <c r="B16" s="29" t="str">
        <f aca="false">COUNTIFS(Checklist!B4:B35,"Planejamento",Checklist!E4:E35,"Conforme")&amp;" de "&amp;COUNTIF(Checklist!B4:B35,"Planejamento")&amp;" conformes"</f>
        <v>0 de 8 conformes</v>
      </c>
    </row>
    <row r="17" customFormat="false" ht="15" hidden="false" customHeight="false" outlineLevel="0" collapsed="false">
      <c r="A17" s="30" t="s">
        <v>70</v>
      </c>
      <c r="B17" s="29" t="str">
        <f aca="false">COUNTIFS(Checklist!B4:B35,"Objeto",Checklist!E4:E35,"Conforme")&amp;" de "&amp;COUNTIF(Checklist!B4:B35,"Objeto")&amp;" conformes"</f>
        <v>0 de 8 conformes</v>
      </c>
    </row>
    <row r="18" customFormat="false" ht="15" hidden="false" customHeight="false" outlineLevel="0" collapsed="false">
      <c r="A18" s="31" t="s">
        <v>95</v>
      </c>
      <c r="B18" s="29" t="str">
        <f aca="false">COUNTIFS(Checklist!B4:B35,"Habilitação",Checklist!E4:E35,"Conforme")&amp;" de "&amp;COUNTIF(Checklist!B4:B35,"Habilitação")&amp;" conformes"</f>
        <v>0 de 6 conformes</v>
      </c>
    </row>
    <row r="19" customFormat="false" ht="15" hidden="false" customHeight="false" outlineLevel="0" collapsed="false">
      <c r="A19" s="32" t="s">
        <v>114</v>
      </c>
      <c r="B19" s="29" t="str">
        <f aca="false">COUNTIFS(Checklist!B4:B35,"Pregão",Checklist!E4:E35,"Conforme")&amp;" de "&amp;COUNTIF(Checklist!B4:B35,"Pregão")&amp;" conformes"</f>
        <v>0 de 5 conformes</v>
      </c>
    </row>
    <row r="20" customFormat="false" ht="15" hidden="false" customHeight="false" outlineLevel="0" collapsed="false">
      <c r="A20" s="33" t="s">
        <v>130</v>
      </c>
      <c r="B20" s="29" t="str">
        <f aca="false">COUNTIFS(Checklist!B4:B35,"Contrato",Checklist!E4:E35,"Conforme")&amp;" de "&amp;COUNTIF(Checklist!B4:B35,"Contrato")&amp;" conformes"</f>
        <v>0 de 5 conformes</v>
      </c>
    </row>
  </sheetData>
  <mergeCells count="3">
    <mergeCell ref="A1:C1"/>
    <mergeCell ref="A3:C3"/>
    <mergeCell ref="A13:C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2026-05-12T23:29:46Z</dcterms:created>
  <dc:creator>openpyxl</dc:creator>
  <dc:description/>
  <dc:language>en-US</dc:language>
  <cp:lastModifiedBy/>
  <dcterms:modified xsi:type="dcterms:W3CDTF">2026-05-12T23:29:46Z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